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backupFile="1" hidePivotFieldList="1" defaultThemeVersion="124226"/>
  <bookViews>
    <workbookView xWindow="480" yWindow="30" windowWidth="11355" windowHeight="9210" firstSheet="2" activeTab="2"/>
  </bookViews>
  <sheets>
    <sheet name="PIVOT" sheetId="2" state="hidden" r:id="rId1"/>
    <sheet name="DEFI_QUESTIONARI_COMPILATI" sheetId="1" state="hidden" r:id="rId2"/>
    <sheet name="OUTPUT1" sheetId="13" r:id="rId3"/>
    <sheet name="OUTPUT4" sheetId="14" state="hidden" r:id="rId4"/>
    <sheet name="Grafico1" sheetId="8" r:id="rId5"/>
    <sheet name="Grafico2" sheetId="10" r:id="rId6"/>
    <sheet name="Grafico3" sheetId="15" r:id="rId7"/>
  </sheets>
  <definedNames>
    <definedName name="_xlnm._FilterDatabase" localSheetId="1" hidden="1">DEFI_QUESTIONARI_COMPILATI!$A$1:$R$240</definedName>
    <definedName name="DEFI_QUESTIONARI_COMPILATI">DEFI_QUESTIONARI_COMPILATI!$A$1:$R$240</definedName>
  </definedNames>
  <calcPr calcId="125725"/>
</workbook>
</file>

<file path=xl/calcChain.xml><?xml version="1.0" encoding="utf-8"?>
<calcChain xmlns="http://schemas.openxmlformats.org/spreadsheetml/2006/main">
  <c r="I16" i="13"/>
  <c r="H16"/>
  <c r="F16"/>
  <c r="E16"/>
  <c r="D16"/>
  <c r="C16"/>
  <c r="B16"/>
  <c r="I15"/>
  <c r="H15"/>
  <c r="F15"/>
  <c r="E15"/>
  <c r="D15"/>
  <c r="C15"/>
  <c r="B15"/>
  <c r="I14"/>
  <c r="H14"/>
  <c r="F14"/>
  <c r="E14"/>
  <c r="D14"/>
  <c r="C14"/>
  <c r="B14"/>
  <c r="I13"/>
  <c r="H13"/>
  <c r="F13"/>
  <c r="E13"/>
  <c r="D13"/>
  <c r="C13"/>
  <c r="B13"/>
  <c r="I12"/>
  <c r="H12"/>
  <c r="F12"/>
  <c r="E12"/>
  <c r="D12"/>
  <c r="C12"/>
  <c r="B12"/>
  <c r="I11"/>
  <c r="H11"/>
  <c r="F11"/>
  <c r="E11"/>
  <c r="D11"/>
  <c r="C11"/>
  <c r="B11"/>
  <c r="I10"/>
  <c r="H10"/>
  <c r="F10"/>
  <c r="E10"/>
  <c r="D10"/>
  <c r="C10"/>
  <c r="B10"/>
  <c r="I9"/>
  <c r="H9"/>
  <c r="F9"/>
  <c r="E9"/>
  <c r="D9"/>
  <c r="C9"/>
  <c r="B9"/>
  <c r="I8"/>
  <c r="H8"/>
  <c r="F8"/>
  <c r="E8"/>
  <c r="D8"/>
  <c r="C8"/>
  <c r="B8"/>
  <c r="I7"/>
  <c r="H7"/>
  <c r="F7"/>
  <c r="E7"/>
  <c r="D7"/>
  <c r="C7"/>
  <c r="B7"/>
  <c r="I32" i="2"/>
  <c r="H32"/>
  <c r="F32"/>
  <c r="E32"/>
  <c r="D32"/>
  <c r="C32"/>
  <c r="B32"/>
  <c r="G32" s="1"/>
  <c r="I31"/>
  <c r="H31"/>
  <c r="F31"/>
  <c r="E31"/>
  <c r="D31"/>
  <c r="C31"/>
  <c r="B31"/>
  <c r="G31" s="1"/>
  <c r="I30"/>
  <c r="H30"/>
  <c r="F30"/>
  <c r="E30"/>
  <c r="D30"/>
  <c r="C30"/>
  <c r="B30"/>
  <c r="G30" s="1"/>
  <c r="I29"/>
  <c r="H29"/>
  <c r="F29"/>
  <c r="E29"/>
  <c r="D29"/>
  <c r="C29"/>
  <c r="B29"/>
  <c r="G29" s="1"/>
  <c r="I28"/>
  <c r="H28"/>
  <c r="F28"/>
  <c r="E28"/>
  <c r="D28"/>
  <c r="C28"/>
  <c r="B28"/>
  <c r="G28" s="1"/>
  <c r="I27"/>
  <c r="H27"/>
  <c r="F27"/>
  <c r="E27"/>
  <c r="D27"/>
  <c r="C27"/>
  <c r="B27"/>
  <c r="G27" s="1"/>
  <c r="I26"/>
  <c r="H26"/>
  <c r="F26"/>
  <c r="E26"/>
  <c r="D26"/>
  <c r="C26"/>
  <c r="B26"/>
  <c r="G26" s="1"/>
  <c r="I25"/>
  <c r="H25"/>
  <c r="F25"/>
  <c r="E25"/>
  <c r="D25"/>
  <c r="C25"/>
  <c r="B25"/>
  <c r="G25" s="1"/>
  <c r="I24"/>
  <c r="H24"/>
  <c r="F24"/>
  <c r="E24"/>
  <c r="D24"/>
  <c r="C24"/>
  <c r="B24"/>
  <c r="G24" s="1"/>
  <c r="I23"/>
  <c r="H23"/>
  <c r="F23"/>
  <c r="E23"/>
  <c r="D23"/>
  <c r="C23"/>
  <c r="B23"/>
  <c r="G23" s="1"/>
  <c r="C13"/>
  <c r="D13"/>
  <c r="E13"/>
  <c r="F13"/>
  <c r="G13"/>
  <c r="H13"/>
  <c r="I13"/>
  <c r="J13"/>
  <c r="K13"/>
  <c r="C12"/>
  <c r="D12"/>
  <c r="E12"/>
  <c r="F12"/>
  <c r="G12"/>
  <c r="H12"/>
  <c r="I12"/>
  <c r="J12"/>
  <c r="K12"/>
  <c r="B13"/>
  <c r="B12"/>
  <c r="C10"/>
  <c r="D10"/>
  <c r="E10"/>
  <c r="F10"/>
  <c r="G10"/>
  <c r="H10"/>
  <c r="I10"/>
  <c r="J10"/>
  <c r="K10"/>
  <c r="B10"/>
  <c r="C9"/>
  <c r="D9"/>
  <c r="E9"/>
  <c r="F9"/>
  <c r="G9"/>
  <c r="H9"/>
  <c r="I9"/>
  <c r="J9"/>
  <c r="K9"/>
  <c r="B9"/>
  <c r="C8"/>
  <c r="D8"/>
  <c r="E8"/>
  <c r="F8"/>
  <c r="G8"/>
  <c r="H8"/>
  <c r="I8"/>
  <c r="J8"/>
  <c r="K8"/>
  <c r="B8"/>
  <c r="C7"/>
  <c r="D7"/>
  <c r="E7"/>
  <c r="F7"/>
  <c r="G7"/>
  <c r="H7"/>
  <c r="I7"/>
  <c r="J7"/>
  <c r="K7"/>
  <c r="B7"/>
  <c r="C6"/>
  <c r="D6"/>
  <c r="E6"/>
  <c r="F6"/>
  <c r="G6"/>
  <c r="H6"/>
  <c r="I6"/>
  <c r="J6"/>
  <c r="K6"/>
  <c r="L6"/>
  <c r="B6"/>
  <c r="G7" i="13" l="1"/>
  <c r="K7" s="1"/>
  <c r="G8"/>
  <c r="K8" s="1"/>
  <c r="G9"/>
  <c r="K9" s="1"/>
  <c r="G10"/>
  <c r="K10" s="1"/>
  <c r="G11"/>
  <c r="J11" s="1"/>
  <c r="G12"/>
  <c r="K12" s="1"/>
  <c r="G13"/>
  <c r="J13" s="1"/>
  <c r="G14"/>
  <c r="K14" s="1"/>
  <c r="G15"/>
  <c r="K15" s="1"/>
  <c r="G16"/>
  <c r="K16" s="1"/>
  <c r="F11" i="2"/>
  <c r="L10"/>
  <c r="L9"/>
  <c r="L8"/>
  <c r="L7"/>
  <c r="I11"/>
  <c r="J11"/>
  <c r="J243" i="1"/>
  <c r="K243"/>
  <c r="L243"/>
  <c r="M243"/>
  <c r="N243"/>
  <c r="O243"/>
  <c r="P243"/>
  <c r="Q243"/>
  <c r="R243"/>
  <c r="K242"/>
  <c r="L242"/>
  <c r="M242"/>
  <c r="N242"/>
  <c r="O242"/>
  <c r="P242"/>
  <c r="Q242"/>
  <c r="R242"/>
  <c r="J242"/>
  <c r="I243"/>
  <c r="I242"/>
  <c r="H11" i="2"/>
  <c r="D11"/>
  <c r="J7" i="13" l="1"/>
  <c r="J15"/>
  <c r="K13"/>
  <c r="J9"/>
  <c r="K11"/>
  <c r="J16"/>
  <c r="J14"/>
  <c r="J12"/>
  <c r="J10"/>
  <c r="J8"/>
  <c r="L11" i="2"/>
  <c r="M11" s="1"/>
  <c r="M10"/>
  <c r="K30"/>
  <c r="M9"/>
  <c r="K24"/>
  <c r="J28"/>
  <c r="K23"/>
  <c r="K25"/>
  <c r="K29"/>
  <c r="J31"/>
  <c r="K27"/>
  <c r="K26"/>
  <c r="K28"/>
  <c r="J32"/>
  <c r="J24"/>
  <c r="K31"/>
  <c r="J29"/>
  <c r="J27"/>
  <c r="C11"/>
  <c r="E11"/>
  <c r="G11"/>
  <c r="K11"/>
  <c r="B11"/>
  <c r="L27" l="1"/>
  <c r="J30"/>
  <c r="L30" s="1"/>
  <c r="L28"/>
  <c r="M7"/>
  <c r="M8"/>
  <c r="M6"/>
  <c r="L31"/>
  <c r="J23"/>
  <c r="L23" s="1"/>
  <c r="L29"/>
  <c r="L24"/>
  <c r="J25"/>
  <c r="L25" s="1"/>
  <c r="J26"/>
  <c r="L26" s="1"/>
  <c r="K32"/>
  <c r="L32" s="1"/>
</calcChain>
</file>

<file path=xl/sharedStrings.xml><?xml version="1.0" encoding="utf-8"?>
<sst xmlns="http://schemas.openxmlformats.org/spreadsheetml/2006/main" count="1774" uniqueCount="520">
  <si>
    <t>DIP</t>
  </si>
  <si>
    <t>ID</t>
  </si>
  <si>
    <t>INSEGNAMENTO</t>
  </si>
  <si>
    <t>CFU</t>
  </si>
  <si>
    <t>DOCENTE</t>
  </si>
  <si>
    <t>NUMERO MEDIO STUDENTI FREQUENTANTI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</si>
  <si>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</si>
  <si>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</si>
  <si>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</si>
  <si>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</si>
  <si>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</si>
  <si>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</si>
  <si>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</si>
  <si>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</si>
  <si>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</si>
  <si>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DST</t>
  </si>
  <si>
    <t>17181	CHIMICA GENERALE ED INORGANICA</t>
  </si>
  <si>
    <t>Graziano</t>
  </si>
  <si>
    <t>110</t>
  </si>
  <si>
    <t>171103	BIOCHIMICA DELLA NUTRIZIONE</t>
  </si>
  <si>
    <t>Mancini</t>
  </si>
  <si>
    <t>41</t>
  </si>
  <si>
    <t>17187	FISICA CON LABORATORIO</t>
  </si>
  <si>
    <t>Paola Romano</t>
  </si>
  <si>
    <t>70</t>
  </si>
  <si>
    <t>17193	BIOTECNOLOGIE INDUSTRIALI (MODULO PROCESSI)</t>
  </si>
  <si>
    <t>Angelo Lupo</t>
  </si>
  <si>
    <t>15</t>
  </si>
  <si>
    <t>17109	BIOCHIMICA</t>
  </si>
  <si>
    <t>80</t>
  </si>
  <si>
    <t>17186	CHIMICA ORGANICA</t>
  </si>
  <si>
    <t>90</t>
  </si>
  <si>
    <t>17192	BIOTECNOLOGIE INDUSTRIALI (MODULO IMPIANTI)</t>
  </si>
  <si>
    <t>25</t>
  </si>
  <si>
    <t>17112	BIOLOGIA DEI TESSUTI E DEGLI ORGANI</t>
  </si>
  <si>
    <t>Rosaria Sciarrillo</t>
  </si>
  <si>
    <t>150</t>
  </si>
  <si>
    <t>17108	CHIMICA FISICA</t>
  </si>
  <si>
    <t>60</t>
  </si>
  <si>
    <t>17184	MATEMATICA E STATISTICA - MODULO STATISTICA</t>
  </si>
  <si>
    <t>stefano maria pagnotta</t>
  </si>
  <si>
    <t>30</t>
  </si>
  <si>
    <t>17182	MATEMATICA E STATISTICA</t>
  </si>
  <si>
    <t>GIULIANO GARGIULO</t>
  </si>
  <si>
    <t>40</t>
  </si>
  <si>
    <t>17152	ELEMENTI DI DIRITTO ED ECONOMIA</t>
  </si>
  <si>
    <t>irene zecchino</t>
  </si>
  <si>
    <t>35</t>
  </si>
  <si>
    <t>17114	FISIOLOGIA  GENERALE</t>
  </si>
  <si>
    <t>Maria Moreno</t>
  </si>
  <si>
    <t>17157	GENETICA CON LABORATORIO</t>
  </si>
  <si>
    <t>12</t>
  </si>
  <si>
    <t>Pasquale Vito</t>
  </si>
  <si>
    <t>17150	BIOLOGIA CELLULARE</t>
  </si>
  <si>
    <t>Ambrosino Concetta</t>
  </si>
  <si>
    <t>200</t>
  </si>
  <si>
    <t>17101	INFORMATICA</t>
  </si>
  <si>
    <t>Luigi Cerulo</t>
  </si>
  <si>
    <t>50</t>
  </si>
  <si>
    <t>17207	BIOLOGIA E SISTEMATICA VEGETALE</t>
  </si>
  <si>
    <t>Carmine Guarino</t>
  </si>
  <si>
    <t>250</t>
  </si>
  <si>
    <t>17211	MICROBIOLOGIA GENERALE</t>
  </si>
  <si>
    <t>PAGLIARULO</t>
  </si>
  <si>
    <t>17212	BIOLOGIA MOLECOLARE</t>
  </si>
  <si>
    <t>Lina Sabatino</t>
  </si>
  <si>
    <t>100</t>
  </si>
  <si>
    <t>17137	BIOCHIMICA DELLA NUTRIZIONE</t>
  </si>
  <si>
    <t>17209	BIOCHIMICA</t>
  </si>
  <si>
    <t>126</t>
  </si>
  <si>
    <t>17214	ANATOMIA UMANA</t>
  </si>
  <si>
    <t>17217	FISIOLOGIA VEGETALE</t>
  </si>
  <si>
    <t>Rocco</t>
  </si>
  <si>
    <t>75</t>
  </si>
  <si>
    <t>17255	FISICA</t>
  </si>
  <si>
    <t>Giovanni Filatrella</t>
  </si>
  <si>
    <t>17204	MATEMATICA E STATISTICA</t>
  </si>
  <si>
    <t>171104	METODOLOGIE E TECNICHE ERBORISTICHE</t>
  </si>
  <si>
    <t>17205	CHIMICA GENERALE ED INORGANICA</t>
  </si>
  <si>
    <t>Pappalardo</t>
  </si>
  <si>
    <t>120</t>
  </si>
  <si>
    <t>17201	CITOLOGIA ED ISTOLOGIA</t>
  </si>
  <si>
    <t>Marina Paolucci</t>
  </si>
  <si>
    <t>17213	FISIOLOGIA GENERALE</t>
  </si>
  <si>
    <t>Elena Silvestri</t>
  </si>
  <si>
    <t>17218	FARMACOLOGIA</t>
  </si>
  <si>
    <t>Luigi Formisano</t>
  </si>
  <si>
    <t>17215	ZOOLOGIA</t>
  </si>
  <si>
    <t>CARLO DI CRISTO</t>
  </si>
  <si>
    <t>17311	GEOMORFOLOGIA</t>
  </si>
  <si>
    <t>Filippo Russo</t>
  </si>
  <si>
    <t>17317	RILEVAMENTO GEOLOGICO</t>
  </si>
  <si>
    <t>MAURIZIO TORRENTE</t>
  </si>
  <si>
    <t>17319	PETROGRAFIA</t>
  </si>
  <si>
    <t>Celestino Grifa</t>
  </si>
  <si>
    <t>17309	PALEONTOLOGIA</t>
  </si>
  <si>
    <t>Filomena Ornella Amore</t>
  </si>
  <si>
    <t>20</t>
  </si>
  <si>
    <t>17313	MINERALOGIA</t>
  </si>
  <si>
    <t>Alessio Langella</t>
  </si>
  <si>
    <t>17310	GEOLOGIA STRUTTURALE</t>
  </si>
  <si>
    <t>17301	ISTITUZIONI DI MATEMATICHE</t>
  </si>
  <si>
    <t>Carmen Perugia</t>
  </si>
  <si>
    <t>17404	CHIMICA GENERALE ED INORGANICA CON ELEMENTI DI ORGANICA</t>
  </si>
  <si>
    <t>17312	GEOCHIMICA</t>
  </si>
  <si>
    <t>Domenico Cicchella</t>
  </si>
  <si>
    <t>17314	FISICA TERRESTRE</t>
  </si>
  <si>
    <t>Raffaella De Matteis</t>
  </si>
  <si>
    <t>17346	CARTOGRAFIA GEOLOGICO-TECNICA</t>
  </si>
  <si>
    <t>Paola Revellino</t>
  </si>
  <si>
    <t>17303	FONDAMENTI DI INFORMATICA</t>
  </si>
  <si>
    <t>Salvatore Rampone</t>
  </si>
  <si>
    <t>17</t>
  </si>
  <si>
    <t>17306	GEOLOGIA</t>
  </si>
  <si>
    <t>Maria Rosaria Senatore</t>
  </si>
  <si>
    <t>22</t>
  </si>
  <si>
    <t>DEMM - AREA SEA</t>
  </si>
  <si>
    <t>261007	ELEMENTI DI INFORMATICA</t>
  </si>
  <si>
    <t>55</t>
  </si>
  <si>
    <t>261017	MARKETING</t>
  </si>
  <si>
    <t>Maria Rosaria Napolitano</t>
  </si>
  <si>
    <t>261014	GEOGRAFIA ECONOMICA</t>
  </si>
  <si>
    <t>Angela Cresta</t>
  </si>
  <si>
    <t>261019	DIRITTO COMMERCIALE</t>
  </si>
  <si>
    <t>Mongillo</t>
  </si>
  <si>
    <t>261005	DIRITTO PRIVATO</t>
  </si>
  <si>
    <t>Vincenzo Verdicchio</t>
  </si>
  <si>
    <t>261038	LINGUA SPAGNOLA</t>
  </si>
  <si>
    <t>AURORA ELISA PERROTTA GENES</t>
  </si>
  <si>
    <t>261018	STRATEGIA</t>
  </si>
  <si>
    <t>Angelo Riviezzo</t>
  </si>
  <si>
    <t>95</t>
  </si>
  <si>
    <t>261025	DIRITTO TRIBUTARIO</t>
  </si>
  <si>
    <t>paolo puri</t>
  </si>
  <si>
    <t>261008	ECONOMIA E GESTIONE DELLE IMPRESE</t>
  </si>
  <si>
    <t>Olimpia Meglio</t>
  </si>
  <si>
    <t>261062	RAGIONERIA GENERALE ED APPLICATA I</t>
  </si>
  <si>
    <t>Guido Migliaccio</t>
  </si>
  <si>
    <t>261003	ECONOMIA AZIENDALE</t>
  </si>
  <si>
    <t>190</t>
  </si>
  <si>
    <t>261041	BUSINESS PLANNING</t>
  </si>
  <si>
    <t>261032	ECONOMIA AGRO-ALIMENTARE</t>
  </si>
  <si>
    <t>Giuseppe Marotta</t>
  </si>
  <si>
    <t>261036	LINGUA INGLESE</t>
  </si>
  <si>
    <t>Erricoberto Pepicelli</t>
  </si>
  <si>
    <t>261024	DIRITTO DEL LAVORO</t>
  </si>
  <si>
    <t>Paola Saracini</t>
  </si>
  <si>
    <t>261016	RAGIONERIA GENERALE ED APPLICATA II</t>
  </si>
  <si>
    <t>PAOLO RICCI</t>
  </si>
  <si>
    <t>261034	POLITICA ECONOMICA</t>
  </si>
  <si>
    <t>Fontana</t>
  </si>
  <si>
    <t>262045	STATISTICA</t>
  </si>
  <si>
    <t>Biagio Simonetti</t>
  </si>
  <si>
    <t>262082	SOCIOLOGIA E RICERCA SOCIALE</t>
  </si>
  <si>
    <t>Francesco Vespasiano</t>
  </si>
  <si>
    <t>262031	SVILUPPO RURALE SOSTENIBILE</t>
  </si>
  <si>
    <t>Concetta Nazzaro</t>
  </si>
  <si>
    <t>262041	SOCIOLOGIA DEL TURISMO</t>
  </si>
  <si>
    <t>262047	FINANZA AZIENDALE</t>
  </si>
  <si>
    <t>Matteo Rossi</t>
  </si>
  <si>
    <t>26202	ECONOMIA E GESTIONE DELLE IMPRESE DI SERVIZI</t>
  </si>
  <si>
    <t>262026	ECONOMIA DEL TURISMO</t>
  </si>
  <si>
    <t>Carmen Vita</t>
  </si>
  <si>
    <t>262035	LEGISLAZIONE DEL TURISMO</t>
  </si>
  <si>
    <t>262051	STORIA DELLA BANCA</t>
  </si>
  <si>
    <t>erminia cuomo</t>
  </si>
  <si>
    <t>262024	TEORIE E METODI DELL'ECONOMIA POLITICA</t>
  </si>
  <si>
    <t>262004	METODI MATEMATICI PER L'ECONOMIA E LA FINANZA</t>
  </si>
  <si>
    <t>massimo squillante</t>
  </si>
  <si>
    <t>262093	STORIA ECONOMICA</t>
  </si>
  <si>
    <t>vittoria ferrandino</t>
  </si>
  <si>
    <t>262042	ECONOMIA MONETARIA</t>
  </si>
  <si>
    <t>262046	MATEMATICA FINANZIARIA E ATTUARIALE</t>
  </si>
  <si>
    <t>Viviana Ventre</t>
  </si>
  <si>
    <t>262006	ISTITUZIONI DI DIRITTO PUBBLICO</t>
  </si>
  <si>
    <t>Forte Pierpaolo</t>
  </si>
  <si>
    <t>262017	ECONOMIA DELLE AZIENDE E DELLE AMMINISTRAZIONI PUBBLICHE</t>
  </si>
  <si>
    <t>262040	STORIA ECONOMICA DEL TURISMO</t>
  </si>
  <si>
    <t>Rossella Del Prete</t>
  </si>
  <si>
    <t>262002	STORIA ECONOMICA</t>
  </si>
  <si>
    <t>262015	DIRITTO AMMINISTRATIVO</t>
  </si>
  <si>
    <t>Francesco Rota</t>
  </si>
  <si>
    <t>DING</t>
  </si>
  <si>
    <t>39644	PIANIFICAZIONE E POLITICA DEI TRASPORTI</t>
  </si>
  <si>
    <t>Mariano Gallo</t>
  </si>
  <si>
    <t>39651	PROGETTAZIONE ASSISTITA DI OPERE IDRAULICHE</t>
  </si>
  <si>
    <t>gustavo marini</t>
  </si>
  <si>
    <t>39623	PROGETTAZIONE DI OPERE IDRAULICHE</t>
  </si>
  <si>
    <t>Nicola Fontana</t>
  </si>
  <si>
    <t>39620	TRASPORTI FERROVIARI, AEREI E NAVALI</t>
  </si>
  <si>
    <t>Fulvio Simonelli</t>
  </si>
  <si>
    <t>39705	CONTROLLO DEI SISTEMI DINAMICI</t>
  </si>
  <si>
    <t>Carmen Del Vecchio</t>
  </si>
  <si>
    <t>39711	PROPAGAZIONE E DIAGNOSTICA ELETTROMAGNETICA</t>
  </si>
  <si>
    <t>Vincenzo Galdi</t>
  </si>
  <si>
    <t>39708	COMPLEMENTI DI MICROONDE E ANTENNE</t>
  </si>
  <si>
    <t>Giuseppe Castaldi</t>
  </si>
  <si>
    <t>39704	MICRO E NANO ELETTRONICA</t>
  </si>
  <si>
    <t>antonello cutolo</t>
  </si>
  <si>
    <t>39713	MODELLISTICA E CONTROLLO DEI SISTEMI ELETTRONICI DI POTENZA</t>
  </si>
  <si>
    <t>Francesco Vasca</t>
  </si>
  <si>
    <t>39703	ELABORAZIONE DEI SEGNALI E DELLE INFORMAZIONI DI MISURA</t>
  </si>
  <si>
    <t>Luca De Vito</t>
  </si>
  <si>
    <t>39829	COMPLEMENTI DI ELETTROTECNICA</t>
  </si>
  <si>
    <t>Ciro Visone</t>
  </si>
  <si>
    <t>39818	DINAMICA E CONTROLLO DI SISTEMI E PROCESSI ENERGETICI</t>
  </si>
  <si>
    <t>Gaetano Continillo</t>
  </si>
  <si>
    <t>39819	STORIA DELL'INDUSTRIA</t>
  </si>
  <si>
    <t>39824	TECNICA DEL FREDDO</t>
  </si>
  <si>
    <t>Giuseppe Peter Vanoli</t>
  </si>
  <si>
    <t>39844	COMPLEMENTI DI MATEMATICA</t>
  </si>
  <si>
    <t>Menita Carozza</t>
  </si>
  <si>
    <t>39806	RISPARMIO ENERGETICO IN EDILIZIA</t>
  </si>
  <si>
    <t>39825	TECNICA DEL FREDDO</t>
  </si>
  <si>
    <t>Rita Mastrullo</t>
  </si>
  <si>
    <t>39821	PIANIFICAZIONE E GESTIONE DEI SISTEMI ELETTRICI PER L'ENERGIA</t>
  </si>
  <si>
    <t>Alfredo Vaccaro</t>
  </si>
  <si>
    <t>39811	MODELLISTICA E OTTIMIZZAZIONE DI SISTEMI E PROCESSI ENERGETICI</t>
  </si>
  <si>
    <t>29</t>
  </si>
  <si>
    <t>39826	IMPIANTI CHIMICI E INQUINANTI ATMOSFERICI</t>
  </si>
  <si>
    <t>Pietro Bareschino</t>
  </si>
  <si>
    <t>24</t>
  </si>
  <si>
    <t>39916	MISURE SULLE RETI</t>
  </si>
  <si>
    <t>39902	ARCHITETTURE E SISTEMI SOFTWARE DISTRIBUITI</t>
  </si>
  <si>
    <t>Eugenio Zimeo</t>
  </si>
  <si>
    <t>18</t>
  </si>
  <si>
    <t>39915	ELETTRONICA DEI SISTEMI INTEGRATI DIGITALI</t>
  </si>
  <si>
    <t>Giovanni Vito Persiano</t>
  </si>
  <si>
    <t>39905	SISTEMI DISCRETI</t>
  </si>
  <si>
    <t>39908	LINGUAGGI DI PROGRAMMAZIONE E COMPILATORI</t>
  </si>
  <si>
    <t>Maria Tortorella</t>
  </si>
  <si>
    <t>39938	TECNICHE DI PROGRAMMAZIONE</t>
  </si>
  <si>
    <t>Canfora Gerardo</t>
  </si>
  <si>
    <t>39906	INGEGNERIA DEL SOFTWARE</t>
  </si>
  <si>
    <t>Massimiliano Di Penta</t>
  </si>
  <si>
    <t>40232	PROGRAMMAZIONE E CONTROLLO</t>
  </si>
  <si>
    <t>Fabio Amatucci</t>
  </si>
  <si>
    <t>402100	DIRITTO DEI MERCATI FINANZIARI E DELL'INTERMEDIAZIONE BANCARIA</t>
  </si>
  <si>
    <t>Concetta Brescia Morra</t>
  </si>
  <si>
    <t>40220	STORIA FINANZIARIA</t>
  </si>
  <si>
    <t>40213	STORIA DELLE TEORIE MONETARIE</t>
  </si>
  <si>
    <t>Guido Tortorella Esposito</t>
  </si>
  <si>
    <t>40289	DIRITTO DELLA SICUREZZA SOCIALE</t>
  </si>
  <si>
    <t>Rosario Santucci</t>
  </si>
  <si>
    <t>0</t>
  </si>
  <si>
    <t>40201	ECONOMIA MONETARIA II</t>
  </si>
  <si>
    <t>40254	MODELLI DI VALUTAZIONE E PROCEDURE DECISIONALI</t>
  </si>
  <si>
    <t>Gabriella Marcarelli</t>
  </si>
  <si>
    <t>40212	ECONOMETRIA</t>
  </si>
  <si>
    <t>40321	STORIA DELL'IMPRESA</t>
  </si>
  <si>
    <t>40306	MATEMATICA A PPLICATA</t>
  </si>
  <si>
    <t>40318	GESTIONE DELLE RISORSE UMANE</t>
  </si>
  <si>
    <t>Esposito</t>
  </si>
  <si>
    <t>38</t>
  </si>
  <si>
    <t>40307	DIRITTO TRIBUTARIO II</t>
  </si>
  <si>
    <t>PAOLO PURI</t>
  </si>
  <si>
    <t>40301	ECONOMIA DELLE IMPRESE E DEI MERCAT</t>
  </si>
  <si>
    <t>40329	LINGUA INGLESE PER LA COMUNICAZIONE ECONOMICA</t>
  </si>
  <si>
    <t>Napolitano</t>
  </si>
  <si>
    <t>40303	CORPORATE STRATEGY</t>
  </si>
  <si>
    <t>45</t>
  </si>
  <si>
    <t>40341	DIRITTO DEL LAVORO E DELLA PREVIDENZA SOCIALE</t>
  </si>
  <si>
    <t>40322	DIRITTO DELLE CRISI DI IMPRESA</t>
  </si>
  <si>
    <t>Manlio Lubrano di Scorpaniello</t>
  </si>
  <si>
    <t>23</t>
  </si>
  <si>
    <t>50608	FISICA APPLICATA ALLA BIOLOGIA</t>
  </si>
  <si>
    <t>50667	FISIOLOGIA UMANA</t>
  </si>
  <si>
    <t>goglia</t>
  </si>
  <si>
    <t>50673	FISIOPATOLOGIA ENDOCRINA</t>
  </si>
  <si>
    <t>Federica Cioffi</t>
  </si>
  <si>
    <t>50668	BIOLOGIA DELLO SVILUPPO</t>
  </si>
  <si>
    <t>50776	ANALISI STATISTICA DEI DATI BIOLOGICI / STATISTICAL DATA ANALYSIS FOR BIOLOGY</t>
  </si>
  <si>
    <t>50764	BIOTECNOLOGIE E DIRITTO</t>
  </si>
  <si>
    <t>50775	LABORATORI AVANZATI DI SCIENZE E TECNOLOGIE GENETICHE</t>
  </si>
  <si>
    <t>50750	SISTEMI CELLULARI NELLA TERAPIA GENICA E FARMACOLOGICA CON LABORATORIO</t>
  </si>
  <si>
    <t>Concetta Ambrosino</t>
  </si>
  <si>
    <t>50753	FISIOLOGIA UMANA E FISIOPATOLOGIA CELLULARE ED ENDOCRINA CON LABORATORIO</t>
  </si>
  <si>
    <t>50857	GEOLOGIA APPLICATA ALLA MICROZONAZIONE</t>
  </si>
  <si>
    <t>Francesco Maria Guadagno</t>
  </si>
  <si>
    <t>50837	TECNICHE DI ANALISI STRATIFICA E BIOSTRATIGRAFICA - MODULO B</t>
  </si>
  <si>
    <t>50843	GEOFISICA APPLICATA</t>
  </si>
  <si>
    <t>14</t>
  </si>
  <si>
    <t>50856	TECNICHE DI ANALISI MINEROPETROGRAFICHE</t>
  </si>
  <si>
    <t>Mariano Mercurio</t>
  </si>
  <si>
    <t>50838	GEOLOGIA APPLICATA ALLE COSTRUZIONI E ALLA INSTABILITA' DEI VERSANTI</t>
  </si>
  <si>
    <t>50802	FOTOGEOLOGIA</t>
  </si>
  <si>
    <t>50836	TECNICHE DI ANALISI STRATIFICA E BIOSTRATIGRAFICA - MODULO A</t>
  </si>
  <si>
    <t>50824	GEOMORFOLOGIA APPLICATA ALLA CONSERVAZIONE DEL SUOLO</t>
  </si>
  <si>
    <t>Paolo Magliulo</t>
  </si>
  <si>
    <t>50841	METODI COMPUTAZIONALI PER IL TRATTAMENTO DEI DATI GEOLOGICI</t>
  </si>
  <si>
    <t>50868	SISMOLOGIA E GEOLOGIA DEI TERREMOTI - MODULO B / SEISMOLOGY AND EARTHQUAKE  GEOLOGY</t>
  </si>
  <si>
    <t>MASSA BRUNO</t>
  </si>
  <si>
    <t>50839	GEORISORSE E DEGRADO AMBIENTALE</t>
  </si>
  <si>
    <t>50867	SISMOLOGIA E GEOLOGIA DEI TERREMOTI - MODULO A / SEISMOLOGY AND EARTHQUAKE  GEOLOGY</t>
  </si>
  <si>
    <t>Rosalba Maresca</t>
  </si>
  <si>
    <t>67157	ECONOMIA POLITICA</t>
  </si>
  <si>
    <t>Domenico Scalera</t>
  </si>
  <si>
    <t>67198	 MODELLI STATISTICI</t>
  </si>
  <si>
    <t>Luca Greco</t>
  </si>
  <si>
    <t>67159	ANALISI DEI DATI</t>
  </si>
  <si>
    <t>Antonio Lucadamo</t>
  </si>
  <si>
    <t>67186	TEORIA DELL'INFERENZA STATISTICA</t>
  </si>
  <si>
    <t>67183	 MATEMATICA AVANZATA</t>
  </si>
  <si>
    <t>Giuseppe Cardone</t>
  </si>
  <si>
    <t>67151	 PROCESSI STOCASTICI</t>
  </si>
  <si>
    <t>Giuseppe Nolfe</t>
  </si>
  <si>
    <t>67152	 DEMOGRAFIA</t>
  </si>
  <si>
    <t>Paola Mancini</t>
  </si>
  <si>
    <t>67189	CALCOLO DELLE PROBABILITA'</t>
  </si>
  <si>
    <t>67181	ANALISI MATEMATICA</t>
  </si>
  <si>
    <t>67199	SOCIOLOGIA E METODI DELLA RICERCA SOCIALE</t>
  </si>
  <si>
    <t>Monica Simeoni</t>
  </si>
  <si>
    <t>67190	STATISTICA</t>
  </si>
  <si>
    <t>Monti</t>
  </si>
  <si>
    <t>70967	DEMOGRAFIA CORSO PROGREDITO</t>
  </si>
  <si>
    <t>70965	PROCESSI STOCASTICI PER LE ASSICURAZIONI E LA FINANZA</t>
  </si>
  <si>
    <t>Simona Pacillo</t>
  </si>
  <si>
    <t>70970	ECONOMETRIA</t>
  </si>
  <si>
    <t>70959	TECNICA ATTUARIALE DELLE ASSICURAZIONI SULLA VITA</t>
  </si>
  <si>
    <t>Agostino Tripodi</t>
  </si>
  <si>
    <t>70963	TECNICA ATTUARIALE DELLE ASSICURAZIONI SOCIALI</t>
  </si>
  <si>
    <t>Emanuela Pasqualitto</t>
  </si>
  <si>
    <t>86117	FISICA TECNICA</t>
  </si>
  <si>
    <t>Carlo Roselli</t>
  </si>
  <si>
    <t>86108	INGLESE</t>
  </si>
  <si>
    <t>86103	MATEMATICA</t>
  </si>
  <si>
    <t>86106	TECNICA URBANISTICA</t>
  </si>
  <si>
    <t>Romano Fistola</t>
  </si>
  <si>
    <t>86112	INGEGNERIA DEI SISTEMI DI TRASPORTO</t>
  </si>
  <si>
    <t>86113	IDRAULICA</t>
  </si>
  <si>
    <t>86104	FISICA</t>
  </si>
  <si>
    <t>Petracca</t>
  </si>
  <si>
    <t>86114	SCIENZA DELLE COSTRUZIONI</t>
  </si>
  <si>
    <t>roberto serpieri</t>
  </si>
  <si>
    <t>86119	TECNICA DELLE COSTRUZIONI 2</t>
  </si>
  <si>
    <t>Francesca Ceroni</t>
  </si>
  <si>
    <t>86120	TECNICA DELLE COSTRUZIONI 1</t>
  </si>
  <si>
    <t>Maria Rosaria Pecce</t>
  </si>
  <si>
    <t>86101	ELEMENTI DI INFORMATICA</t>
  </si>
  <si>
    <t>Antonella Santone</t>
  </si>
  <si>
    <t>86212	TEORIA DEI SEGNALI</t>
  </si>
  <si>
    <t>SILVIA LIBERATA ULLO</t>
  </si>
  <si>
    <t>28</t>
  </si>
  <si>
    <t>86210	ELETTRONICA ANALOGICA</t>
  </si>
  <si>
    <t>Marco Consales</t>
  </si>
  <si>
    <t>86250	SISTEMI DI CONTROLLO DIGITALE</t>
  </si>
  <si>
    <t>Fiengo</t>
  </si>
  <si>
    <t>86213	ELETTROTECNICA</t>
  </si>
  <si>
    <t>86216	ELETTRONICA DIGITALE</t>
  </si>
  <si>
    <t>86237	MATEMATICA PER L'INGEGNERIA DELL'INFORMAZIONE</t>
  </si>
  <si>
    <t>86211	MISURE ELETTRONICHE</t>
  </si>
  <si>
    <t>Pasquale Daponte</t>
  </si>
  <si>
    <t>34</t>
  </si>
  <si>
    <t>86241	STRUMENTAZIONE ELETTRONICA DI MISURA PER L'AUTOMAZIONE</t>
  </si>
  <si>
    <t>86247	FONDAMENTI DI MICROONDE</t>
  </si>
  <si>
    <t>86251	PROGETTAZIONE DEL SOFTWARE</t>
  </si>
  <si>
    <t>Giuseppe A. Di Lucca</t>
  </si>
  <si>
    <t>Giovanni Fiengo</t>
  </si>
  <si>
    <t>86301	PROGRAMMAZIONE 1</t>
  </si>
  <si>
    <t>86308	PROGRAMMAZIONE 2</t>
  </si>
  <si>
    <t>Franco Frattolillo</t>
  </si>
  <si>
    <t>86345	MATEMATICA PER L'INGEGNERIA DELL'INFORMAZIONE</t>
  </si>
  <si>
    <t>86383	PROGETTAZIONE DIGITALE</t>
  </si>
  <si>
    <t>86325	COMPUTAZIONE PERVASIVA</t>
  </si>
  <si>
    <t>Gerardo Canfora</t>
  </si>
  <si>
    <t>86316	PROGRAMMAZIONE DI SISTEMI IN RETE</t>
  </si>
  <si>
    <t>86355	FISICA</t>
  </si>
  <si>
    <t>Antonio Feoli</t>
  </si>
  <si>
    <t>86356	ELETTROTECNICA</t>
  </si>
  <si>
    <t>Daniele Davino</t>
  </si>
  <si>
    <t>86313	CONTROLLI AUTOMATICI</t>
  </si>
  <si>
    <t>Luigi Iannelli</t>
  </si>
  <si>
    <t>86315	MISURE ELETTRONICHE</t>
  </si>
  <si>
    <t>47</t>
  </si>
  <si>
    <t>86310	ARCHITETTURA DEI CALCOLATORI</t>
  </si>
  <si>
    <t>Umberto Villano</t>
  </si>
  <si>
    <t>86418	ELEMENTI DI INGEGNERIA STRUTTURALE</t>
  </si>
  <si>
    <t>86426	TECNOLOGIE DELLE FONTI RINNOVABILI</t>
  </si>
  <si>
    <t>Maurizio Sasso</t>
  </si>
  <si>
    <t>86408	MODELLI DI REATTORI CHIMICI/PROCESSI DI COMBUSTIONE</t>
  </si>
  <si>
    <t>Erasmo Mancusi</t>
  </si>
  <si>
    <t>86403	MATEMATICA</t>
  </si>
  <si>
    <t>TULLIO CECCHERINI-SILBERSTEIN</t>
  </si>
  <si>
    <t>86424	PROCESSI DI COMBUSTIONE</t>
  </si>
  <si>
    <t>32</t>
  </si>
  <si>
    <t>86439	DISINQUINAMENTO DI EFFLUENTI DA PROCESSI ENERGETICI</t>
  </si>
  <si>
    <t>Francesco Pepe</t>
  </si>
  <si>
    <t>86416	SISTEMI ELETTRICI INDUSTRIALI</t>
  </si>
  <si>
    <t>86409	ELETTROTECNICA</t>
  </si>
  <si>
    <t>86402	FISICA GENERALE</t>
  </si>
  <si>
    <t>86401	ELEMENTI DI INFORMATICA</t>
  </si>
  <si>
    <t>Giuseppe A. Di LUcca</t>
  </si>
  <si>
    <t>86417	ENERGETICA/TECNOLOGIE DELLE FONTI RINNOVABILI</t>
  </si>
  <si>
    <t>carlo roselli</t>
  </si>
  <si>
    <t>86440	TECNICA DEL CONTROLLO AMBIENTALE</t>
  </si>
  <si>
    <t>Giuseppe Peter vanoli</t>
  </si>
  <si>
    <t>86415	IMPIANTI CHIMICI PER L'ENERGIA</t>
  </si>
  <si>
    <t>DEMM - AREA GIURIDICA</t>
  </si>
  <si>
    <t>904136	DIRITTO DEL LAVORO</t>
  </si>
  <si>
    <t>904403	TEORIA E PRATICA DEL PROCESSO CIVILE IN AMBIENTI SIMULATI</t>
  </si>
  <si>
    <t>Ernesto Fabiani</t>
  </si>
  <si>
    <t>90447	DIRITTO DI FAMIGLIA</t>
  </si>
  <si>
    <t>Gaspare Lisella</t>
  </si>
  <si>
    <t>904130	ISTITUZIONI E STORIA DEL DIRITTO ROMANO</t>
  </si>
  <si>
    <t>Aglaia McClintock</t>
  </si>
  <si>
    <t>904147	DIRITTO PROCESSUALE CIVILE 1</t>
  </si>
  <si>
    <t>904478	ISTITUZIONI DI DIRITTO PRIVATO 1</t>
  </si>
  <si>
    <t>904507	METODI STATISTICI PER GIURISTI</t>
  </si>
  <si>
    <t>904307	LINGUA SPAGNOLA II</t>
  </si>
  <si>
    <t>Daniela Natale</t>
  </si>
  <si>
    <t>904367	DIRITTO COSTITUZIONALE 2</t>
  </si>
  <si>
    <t>Vincenzo Casamassima</t>
  </si>
  <si>
    <t>90467	DIRITTI DELLA PERSONALITÀ</t>
  </si>
  <si>
    <t>arianna alpini</t>
  </si>
  <si>
    <t>90436	MEDICINA LEGALE</t>
  </si>
  <si>
    <t>giuseppe  vacchiano</t>
  </si>
  <si>
    <t>904301	LINGUA INGLESE II</t>
  </si>
  <si>
    <t>gaetano natullo</t>
  </si>
  <si>
    <t>90456	MEDICINA SOCIALE</t>
  </si>
  <si>
    <t>giuseppe vacchiano</t>
  </si>
  <si>
    <t>904132	DIRITTO COMMERCIALE 1</t>
  </si>
  <si>
    <t>904504	DIRITTO DEL LAVORO EUROPEO</t>
  </si>
  <si>
    <t>Marco Mocella</t>
  </si>
  <si>
    <t>904364	STORIA DELLE DOTTRINE POLITICHE</t>
  </si>
  <si>
    <t>gaetano pecora</t>
  </si>
  <si>
    <t>904306	LINGUA SPAGNOLA I</t>
  </si>
  <si>
    <t>904479	ECONOMIA POLITICA</t>
  </si>
  <si>
    <t>Annamaria Nifo</t>
  </si>
  <si>
    <t>904149	DIRITTO DEGLI STRUMENTI FINANZIARI</t>
  </si>
  <si>
    <t>90451	STORIA DELLE DOTTRINE POLITICHE 2</t>
  </si>
  <si>
    <t>904133	DIRITTO COMMERCIALE 2</t>
  </si>
  <si>
    <t>904368	DIRITTO DELL'UNIONE EUROPEA</t>
  </si>
  <si>
    <t>Roberto Virzo</t>
  </si>
  <si>
    <t>904135	DIRITTO INTERNAZIONALE</t>
  </si>
  <si>
    <t>904509	INFORMATICA GIURIDICA AVANZATA</t>
  </si>
  <si>
    <t>Nicola Lettieri</t>
  </si>
  <si>
    <t>904329	FILOSOFIA DELLA POLITICA</t>
  </si>
  <si>
    <t>904508	CITTADINANZA DELL'UNIONE EUROPEA</t>
  </si>
  <si>
    <t>904406	ORDINAMENTO GIUDIZIARIO</t>
  </si>
  <si>
    <t>Ennio Cavuoto</t>
  </si>
  <si>
    <t>904477	FILOSOFIA DEL DIRITTO</t>
  </si>
  <si>
    <t>laura zavatta</t>
  </si>
  <si>
    <t>904129	DIRITTO CIVILE</t>
  </si>
  <si>
    <t>Camilla Crea</t>
  </si>
  <si>
    <t>904365	COMPARAZIONE E CULTURA GIURIDICA</t>
  </si>
  <si>
    <t>Katia Fiorenza</t>
  </si>
  <si>
    <t>TOTALE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</si>
  <si>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</si>
  <si>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</si>
  <si>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</si>
  <si>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</si>
  <si>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</si>
  <si>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</si>
  <si>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</si>
  <si>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</si>
  <si>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</si>
  <si>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</si>
  <si>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171</t>
  </si>
  <si>
    <t xml:space="preserve"> Laurea in Biotecnologie</t>
  </si>
  <si>
    <t>172</t>
  </si>
  <si>
    <t xml:space="preserve"> Laurea in Scienze Biologiche</t>
  </si>
  <si>
    <t>173</t>
  </si>
  <si>
    <t xml:space="preserve"> Laurea in Scienze Geologiche</t>
  </si>
  <si>
    <t>261</t>
  </si>
  <si>
    <t xml:space="preserve"> Laurea in Economia Aziendale</t>
  </si>
  <si>
    <t>262</t>
  </si>
  <si>
    <t xml:space="preserve"> Laurea in Economia dei Servizi</t>
  </si>
  <si>
    <t>396</t>
  </si>
  <si>
    <t xml:space="preserve"> Laurea magistrale in Ingegneria Civile</t>
  </si>
  <si>
    <t>397</t>
  </si>
  <si>
    <t xml:space="preserve"> Laurea magistrale in Ingegneria Elettronica per l'Automazione e </t>
  </si>
  <si>
    <t>398</t>
  </si>
  <si>
    <t xml:space="preserve"> Laurea magistrale in Ingegneria Energetica</t>
  </si>
  <si>
    <t>399</t>
  </si>
  <si>
    <t xml:space="preserve"> Laurea magistrale in Ingegneria Informatica</t>
  </si>
  <si>
    <t>402</t>
  </si>
  <si>
    <t xml:space="preserve"> Laurea magistrale in Economia e Governance</t>
  </si>
  <si>
    <t>403</t>
  </si>
  <si>
    <t xml:space="preserve"> Laurea magistrale in Economia e Management</t>
  </si>
  <si>
    <t>506</t>
  </si>
  <si>
    <t xml:space="preserve"> Laurea magistrale in Biologia</t>
  </si>
  <si>
    <t>507</t>
  </si>
  <si>
    <t xml:space="preserve"> Laurea magistrale in Scienze e Tecnologie Genetiche</t>
  </si>
  <si>
    <t>508</t>
  </si>
  <si>
    <t xml:space="preserve"> Laurea magistrale in Scienze e Tecnologie Geologiche</t>
  </si>
  <si>
    <t>671</t>
  </si>
  <si>
    <t xml:space="preserve"> Laurea in Scienze Statistiche e Attuariali</t>
  </si>
  <si>
    <t>709</t>
  </si>
  <si>
    <t xml:space="preserve"> Laurea magistrale in Scienze Statistiche e Attuariali</t>
  </si>
  <si>
    <t>861</t>
  </si>
  <si>
    <t xml:space="preserve"> Laurea in Ingegneria Civile</t>
  </si>
  <si>
    <t>862</t>
  </si>
  <si>
    <t xml:space="preserve"> Laurea in Ingegneria Elettronica per l'Automazione e le Telecomu</t>
  </si>
  <si>
    <t>863</t>
  </si>
  <si>
    <t xml:space="preserve"> Laurea in Ingegneria Informatica</t>
  </si>
  <si>
    <t>864</t>
  </si>
  <si>
    <t xml:space="preserve"> Laurea in Ingegneria Energetica</t>
  </si>
  <si>
    <t>904</t>
  </si>
  <si>
    <t xml:space="preserve"> Laurea magistrale a ciclo unico in Giurisprudenza</t>
  </si>
  <si>
    <t>cod corso</t>
  </si>
  <si>
    <t>corso di laurea</t>
  </si>
  <si>
    <t>tot</t>
  </si>
  <si>
    <t>risposte</t>
  </si>
  <si>
    <t>1-DECISAMENTE NO</t>
  </si>
  <si>
    <t>2- PIU' NO CHE SI</t>
  </si>
  <si>
    <t>3-PIU' SI CHE NO</t>
  </si>
  <si>
    <t>4-DECISAMENTE SI</t>
  </si>
  <si>
    <t>MANCATE RISPOSTE</t>
  </si>
  <si>
    <t>mediana</t>
  </si>
  <si>
    <t>moda</t>
  </si>
  <si>
    <t>tabella trasposta</t>
  </si>
  <si>
    <t xml:space="preserve">% risposte negative </t>
  </si>
  <si>
    <t xml:space="preserve">% risposte positive </t>
  </si>
  <si>
    <t>%</t>
  </si>
  <si>
    <t>mediana ATENEO</t>
  </si>
  <si>
    <t>moda ATENEO</t>
  </si>
  <si>
    <t>% risposte positive ATENEO</t>
  </si>
  <si>
    <t>mediana DST</t>
  </si>
  <si>
    <t>moda DST</t>
  </si>
  <si>
    <t>% risposte positive DST</t>
  </si>
</sst>
</file>

<file path=xl/styles.xml><?xml version="1.0" encoding="utf-8"?>
<styleSheet xmlns="http://schemas.openxmlformats.org/spreadsheetml/2006/main">
  <numFmts count="1">
    <numFmt numFmtId="164" formatCode="0.0%"/>
  </numFmts>
  <fonts count="2">
    <font>
      <sz val="10"/>
      <name val="MS Sans Serif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0" fillId="0" borderId="0" xfId="0" applyNumberForma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calcChain" Target="calcChain.xml"/><Relationship Id="rId5" Type="http://schemas.openxmlformats.org/officeDocument/2006/relationships/chartsheet" Target="chartsheets/sheet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Ripartizione delle modalità di risposta  - DST</a:t>
            </a:r>
          </a:p>
        </c:rich>
      </c:tx>
      <c:layout/>
      <c:overlay val="1"/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dLbl>
              <c:idx val="0"/>
              <c:delete val="1"/>
            </c:dLbl>
            <c:dLblPos val="bestFit"/>
            <c:showPercent val="1"/>
            <c:showLeaderLines val="1"/>
          </c:dLbls>
          <c:cat>
            <c:strRef>
              <c:f>PIVOT!$A$6:$A$10</c:f>
              <c:strCache>
                <c:ptCount val="5"/>
                <c:pt idx="0">
                  <c:v>1-DECISAMENTE NO</c:v>
                </c:pt>
                <c:pt idx="1">
                  <c:v>2- PIU' NO CHE SI</c:v>
                </c:pt>
                <c:pt idx="2">
                  <c:v>3-PIU' SI CHE NO</c:v>
                </c:pt>
                <c:pt idx="3">
                  <c:v>4-DECISAMENTE SI</c:v>
                </c:pt>
                <c:pt idx="4">
                  <c:v>MANCATE RISPOSTE</c:v>
                </c:pt>
              </c:strCache>
            </c:strRef>
          </c:cat>
          <c:val>
            <c:numRef>
              <c:f>PIVOT!$L$6:$L$10</c:f>
              <c:numCache>
                <c:formatCode>General</c:formatCode>
                <c:ptCount val="5"/>
                <c:pt idx="0">
                  <c:v>0</c:v>
                </c:pt>
                <c:pt idx="1">
                  <c:v>80</c:v>
                </c:pt>
                <c:pt idx="2">
                  <c:v>276</c:v>
                </c:pt>
                <c:pt idx="3">
                  <c:v>271</c:v>
                </c:pt>
                <c:pt idx="4">
                  <c:v>11</c:v>
                </c:pt>
              </c:numCache>
            </c:numRef>
          </c:val>
        </c:ser>
        <c:dLbls>
          <c:showVal val="1"/>
        </c:dLbls>
      </c:pie3DChart>
    </c:plotArea>
    <c:legend>
      <c:legendPos val="r"/>
      <c:layout/>
      <c:txPr>
        <a:bodyPr/>
        <a:lstStyle/>
        <a:p>
          <a:pPr rtl="0">
            <a:defRPr/>
          </a:pPr>
          <a:endParaRPr lang="it-IT"/>
        </a:p>
      </c:txPr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% risposte positive per quesito - DST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PIVOT!$K$22</c:f>
              <c:strCache>
                <c:ptCount val="1"/>
                <c:pt idx="0">
                  <c:v>% risposte positive </c:v>
                </c:pt>
              </c:strCache>
            </c:strRef>
          </c:tx>
          <c:cat>
            <c:strRef>
              <c:f>PIVOT!$A$23:$A$32</c:f>
              <c:strCache>
                <c:ptCount val="10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</c:strCache>
            </c:strRef>
          </c:cat>
          <c:val>
            <c:numRef>
              <c:f>PIVOT!$K$23:$K$32</c:f>
              <c:numCache>
                <c:formatCode>0.0%</c:formatCode>
                <c:ptCount val="10"/>
                <c:pt idx="0">
                  <c:v>0.98412698412698407</c:v>
                </c:pt>
                <c:pt idx="1">
                  <c:v>0.93650793650793651</c:v>
                </c:pt>
                <c:pt idx="2">
                  <c:v>0.9375</c:v>
                </c:pt>
                <c:pt idx="3">
                  <c:v>0.76190476190476186</c:v>
                </c:pt>
                <c:pt idx="4">
                  <c:v>0.5625</c:v>
                </c:pt>
                <c:pt idx="5">
                  <c:v>1</c:v>
                </c:pt>
                <c:pt idx="6">
                  <c:v>0.81538461538461537</c:v>
                </c:pt>
                <c:pt idx="7">
                  <c:v>0.5714285714285714</c:v>
                </c:pt>
                <c:pt idx="8">
                  <c:v>1</c:v>
                </c:pt>
                <c:pt idx="9">
                  <c:v>0.98461538461538467</c:v>
                </c:pt>
              </c:numCache>
            </c:numRef>
          </c:val>
        </c:ser>
        <c:axId val="92406144"/>
        <c:axId val="92407680"/>
      </c:barChart>
      <c:catAx>
        <c:axId val="92406144"/>
        <c:scaling>
          <c:orientation val="minMax"/>
        </c:scaling>
        <c:axPos val="b"/>
        <c:tickLblPos val="nextTo"/>
        <c:crossAx val="92407680"/>
        <c:crosses val="autoZero"/>
        <c:auto val="1"/>
        <c:lblAlgn val="ctr"/>
        <c:lblOffset val="100"/>
      </c:catAx>
      <c:valAx>
        <c:axId val="92407680"/>
        <c:scaling>
          <c:orientation val="minMax"/>
        </c:scaling>
        <c:axPos val="l"/>
        <c:majorGridlines/>
        <c:numFmt formatCode="0.0%" sourceLinked="1"/>
        <c:tickLblPos val="nextTo"/>
        <c:crossAx val="92406144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 sz="1800" b="1" i="0" baseline="0"/>
              <a:t>CONFRONTO % RISPOSTE POSITIVE DST E INTERO ATENEO</a:t>
            </a:r>
          </a:p>
        </c:rich>
      </c:tx>
      <c:layout/>
      <c:overlay val="1"/>
    </c:title>
    <c:plotArea>
      <c:layout/>
      <c:lineChart>
        <c:grouping val="standard"/>
        <c:ser>
          <c:idx val="0"/>
          <c:order val="0"/>
          <c:tx>
            <c:strRef>
              <c:f>OUTPUT4!$E$3</c:f>
              <c:strCache>
                <c:ptCount val="1"/>
                <c:pt idx="0">
                  <c:v>% risposte positive DST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strRef>
              <c:f>OUTPUT4!$B$4:$B$13</c:f>
              <c:strCache>
                <c:ptCount val="10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</c:strCache>
            </c:strRef>
          </c:cat>
          <c:val>
            <c:numRef>
              <c:f>OUTPUT4!$E$4:$E$13</c:f>
              <c:numCache>
                <c:formatCode>General</c:formatCode>
                <c:ptCount val="10"/>
                <c:pt idx="0">
                  <c:v>0.98412698412698407</c:v>
                </c:pt>
                <c:pt idx="1">
                  <c:v>0.93650793650793651</c:v>
                </c:pt>
                <c:pt idx="2">
                  <c:v>0.9375</c:v>
                </c:pt>
                <c:pt idx="3">
                  <c:v>0.76190476190476186</c:v>
                </c:pt>
                <c:pt idx="4">
                  <c:v>0.5625</c:v>
                </c:pt>
                <c:pt idx="5">
                  <c:v>1</c:v>
                </c:pt>
                <c:pt idx="6">
                  <c:v>0.81538461538461537</c:v>
                </c:pt>
                <c:pt idx="7">
                  <c:v>0.5714285714285714</c:v>
                </c:pt>
                <c:pt idx="8">
                  <c:v>1</c:v>
                </c:pt>
                <c:pt idx="9">
                  <c:v>0.98461538461538467</c:v>
                </c:pt>
              </c:numCache>
            </c:numRef>
          </c:val>
        </c:ser>
        <c:ser>
          <c:idx val="1"/>
          <c:order val="1"/>
          <c:tx>
            <c:strRef>
              <c:f>OUTPUT4!$H$3</c:f>
              <c:strCache>
                <c:ptCount val="1"/>
                <c:pt idx="0">
                  <c:v>% risposte positive ATENEO</c:v>
                </c:pt>
              </c:strCache>
            </c:strRef>
          </c:tx>
          <c:spPr>
            <a:ln>
              <a:prstDash val="sysDot"/>
            </a:ln>
          </c:spPr>
          <c:marker>
            <c:symbol val="square"/>
            <c:size val="5"/>
          </c:marker>
          <c:cat>
            <c:strRef>
              <c:f>OUTPUT4!$B$4:$B$13</c:f>
              <c:strCache>
                <c:ptCount val="10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</c:strCache>
            </c:strRef>
          </c:cat>
          <c:val>
            <c:numRef>
              <c:f>OUTPUT4!$H$4:$H$13</c:f>
              <c:numCache>
                <c:formatCode>General</c:formatCode>
                <c:ptCount val="10"/>
                <c:pt idx="0">
                  <c:v>0.94468085106382982</c:v>
                </c:pt>
                <c:pt idx="1">
                  <c:v>0.91489361702127658</c:v>
                </c:pt>
                <c:pt idx="2">
                  <c:v>0.93220338983050843</c:v>
                </c:pt>
                <c:pt idx="3">
                  <c:v>0.73191489361702122</c:v>
                </c:pt>
                <c:pt idx="4">
                  <c:v>0.55319148936170215</c:v>
                </c:pt>
                <c:pt idx="5">
                  <c:v>0.97881355932203384</c:v>
                </c:pt>
                <c:pt idx="6">
                  <c:v>0.75210084033613445</c:v>
                </c:pt>
                <c:pt idx="7">
                  <c:v>0.55508474576271183</c:v>
                </c:pt>
                <c:pt idx="8">
                  <c:v>1</c:v>
                </c:pt>
                <c:pt idx="9">
                  <c:v>0.96218487394957986</c:v>
                </c:pt>
              </c:numCache>
            </c:numRef>
          </c:val>
        </c:ser>
        <c:marker val="1"/>
        <c:axId val="91815296"/>
        <c:axId val="92095616"/>
      </c:lineChart>
      <c:catAx>
        <c:axId val="91815296"/>
        <c:scaling>
          <c:orientation val="minMax"/>
        </c:scaling>
        <c:axPos val="b"/>
        <c:tickLblPos val="nextTo"/>
        <c:crossAx val="92095616"/>
        <c:crosses val="autoZero"/>
        <c:auto val="1"/>
        <c:lblAlgn val="ctr"/>
        <c:lblOffset val="100"/>
      </c:catAx>
      <c:valAx>
        <c:axId val="92095616"/>
        <c:scaling>
          <c:orientation val="minMax"/>
          <c:min val="0.5"/>
        </c:scaling>
        <c:axPos val="l"/>
        <c:majorGridlines/>
        <c:numFmt formatCode="General" sourceLinked="1"/>
        <c:tickLblPos val="nextTo"/>
        <c:crossAx val="91815296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M32"/>
  <sheetViews>
    <sheetView topLeftCell="E1" workbookViewId="0">
      <selection activeCell="K22" sqref="A22:K32"/>
    </sheetView>
  </sheetViews>
  <sheetFormatPr defaultRowHeight="12.75"/>
  <cols>
    <col min="1" max="1" width="24" bestFit="1" customWidth="1"/>
    <col min="2" max="2" width="43.28515625" bestFit="1" customWidth="1"/>
    <col min="3" max="3" width="28.28515625" bestFit="1" customWidth="1"/>
    <col min="4" max="4" width="69.42578125" bestFit="1" customWidth="1"/>
    <col min="5" max="5" width="18.85546875" bestFit="1" customWidth="1"/>
    <col min="6" max="6" width="20.85546875" bestFit="1" customWidth="1"/>
    <col min="7" max="7" width="4.7109375" bestFit="1" customWidth="1"/>
    <col min="8" max="8" width="8.5703125" bestFit="1" customWidth="1"/>
    <col min="9" max="9" width="6" bestFit="1" customWidth="1"/>
    <col min="10" max="10" width="7.140625" bestFit="1" customWidth="1"/>
    <col min="11" max="11" width="8.140625" bestFit="1" customWidth="1"/>
  </cols>
  <sheetData>
    <row r="5" spans="1:13" s="3" customFormat="1">
      <c r="A5" s="3" t="s">
        <v>502</v>
      </c>
      <c r="B5" s="3" t="s">
        <v>447</v>
      </c>
      <c r="C5" s="3" t="s">
        <v>448</v>
      </c>
      <c r="D5" s="3" t="s">
        <v>449</v>
      </c>
      <c r="E5" s="3" t="s">
        <v>450</v>
      </c>
      <c r="F5" s="3" t="s">
        <v>451</v>
      </c>
      <c r="G5" s="3" t="s">
        <v>452</v>
      </c>
      <c r="H5" s="3" t="s">
        <v>453</v>
      </c>
      <c r="I5" s="3" t="s">
        <v>454</v>
      </c>
      <c r="J5" s="3" t="s">
        <v>455</v>
      </c>
      <c r="K5" s="3" t="s">
        <v>456</v>
      </c>
      <c r="L5" s="3" t="s">
        <v>446</v>
      </c>
      <c r="M5" s="3" t="s">
        <v>513</v>
      </c>
    </row>
    <row r="6" spans="1:13" s="4" customFormat="1">
      <c r="A6" s="4" t="s">
        <v>503</v>
      </c>
      <c r="B6" s="4">
        <f>COUNTIF(DEFI_QUESTIONARI_COMPILATI!I$176:I$240,"=1")</f>
        <v>0</v>
      </c>
      <c r="C6" s="4">
        <f>COUNTIF(DEFI_QUESTIONARI_COMPILATI!J$176:J$240,"=1")</f>
        <v>0</v>
      </c>
      <c r="D6" s="4">
        <f>COUNTIF(DEFI_QUESTIONARI_COMPILATI!K$176:K$240,"=1")</f>
        <v>0</v>
      </c>
      <c r="E6" s="4">
        <f>COUNTIF(DEFI_QUESTIONARI_COMPILATI!L$176:L$240,"=1")</f>
        <v>0</v>
      </c>
      <c r="F6" s="4">
        <f>COUNTIF(DEFI_QUESTIONARI_COMPILATI!M$176:M$240,"=1")</f>
        <v>8</v>
      </c>
      <c r="G6" s="4">
        <f>COUNTIF(DEFI_QUESTIONARI_COMPILATI!N$176:N$240,"=1")</f>
        <v>0</v>
      </c>
      <c r="H6" s="4">
        <f>COUNTIF(DEFI_QUESTIONARI_COMPILATI!O$176:O$240,"=1")</f>
        <v>2</v>
      </c>
      <c r="I6" s="4">
        <f>COUNTIF(DEFI_QUESTIONARI_COMPILATI!P$176:P$240,"=1")</f>
        <v>2</v>
      </c>
      <c r="J6" s="4">
        <f>COUNTIF(DEFI_QUESTIONARI_COMPILATI!Q$176:Q$240,"=1")</f>
        <v>0</v>
      </c>
      <c r="K6" s="4">
        <f>COUNTIF(DEFI_QUESTIONARI_COMPILATI!R$176:R$240,"=1")</f>
        <v>0</v>
      </c>
      <c r="L6" s="4">
        <f>COUNTIF(DEFI_QUESTIONARI_COMPILATI!S$176:S$240,"=1")</f>
        <v>0</v>
      </c>
      <c r="M6" s="9">
        <f>+L6/$L$11</f>
        <v>0</v>
      </c>
    </row>
    <row r="7" spans="1:13" s="4" customFormat="1">
      <c r="A7" s="4" t="s">
        <v>504</v>
      </c>
      <c r="B7" s="4">
        <f>COUNTIF(DEFI_QUESTIONARI_COMPILATI!I$176:I$240,"=2")</f>
        <v>1</v>
      </c>
      <c r="C7" s="4">
        <f>COUNTIF(DEFI_QUESTIONARI_COMPILATI!J$176:J$240,"=2")</f>
        <v>4</v>
      </c>
      <c r="D7" s="4">
        <f>COUNTIF(DEFI_QUESTIONARI_COMPILATI!K$176:K$240,"=2")</f>
        <v>4</v>
      </c>
      <c r="E7" s="4">
        <f>COUNTIF(DEFI_QUESTIONARI_COMPILATI!L$176:L$240,"=2")</f>
        <v>15</v>
      </c>
      <c r="F7" s="4">
        <f>COUNTIF(DEFI_QUESTIONARI_COMPILATI!M$176:M$240,"=2")</f>
        <v>20</v>
      </c>
      <c r="G7" s="4">
        <f>COUNTIF(DEFI_QUESTIONARI_COMPILATI!N$176:N$240,"=2")</f>
        <v>0</v>
      </c>
      <c r="H7" s="4">
        <f>COUNTIF(DEFI_QUESTIONARI_COMPILATI!O$176:O$240,"=2")</f>
        <v>10</v>
      </c>
      <c r="I7" s="4">
        <f>COUNTIF(DEFI_QUESTIONARI_COMPILATI!P$176:P$240,"=2")</f>
        <v>25</v>
      </c>
      <c r="J7" s="4">
        <f>COUNTIF(DEFI_QUESTIONARI_COMPILATI!Q$176:Q$240,"=2")</f>
        <v>0</v>
      </c>
      <c r="K7" s="4">
        <f>COUNTIF(DEFI_QUESTIONARI_COMPILATI!R$176:R$240,"=2")</f>
        <v>1</v>
      </c>
      <c r="L7" s="4">
        <f t="shared" ref="L7:L10" si="0">SUM(B7:K7)</f>
        <v>80</v>
      </c>
      <c r="M7" s="9">
        <f t="shared" ref="M7:M11" si="1">+L7/$L$11</f>
        <v>0.12539184952978055</v>
      </c>
    </row>
    <row r="8" spans="1:13" s="4" customFormat="1">
      <c r="A8" s="4" t="s">
        <v>505</v>
      </c>
      <c r="B8" s="4">
        <f>COUNTIF(DEFI_QUESTIONARI_COMPILATI!I$176:I$240,"=3")</f>
        <v>40</v>
      </c>
      <c r="C8" s="4">
        <f>COUNTIF(DEFI_QUESTIONARI_COMPILATI!J$176:J$240,"=3")</f>
        <v>38</v>
      </c>
      <c r="D8" s="4">
        <f>COUNTIF(DEFI_QUESTIONARI_COMPILATI!K$176:K$240,"=3")</f>
        <v>32</v>
      </c>
      <c r="E8" s="4">
        <f>COUNTIF(DEFI_QUESTIONARI_COMPILATI!L$176:L$240,"=3")</f>
        <v>23</v>
      </c>
      <c r="F8" s="4">
        <f>COUNTIF(DEFI_QUESTIONARI_COMPILATI!M$176:M$240,"=3")</f>
        <v>22</v>
      </c>
      <c r="G8" s="4">
        <f>COUNTIF(DEFI_QUESTIONARI_COMPILATI!N$176:N$240,"=3")</f>
        <v>29</v>
      </c>
      <c r="H8" s="4">
        <f>COUNTIF(DEFI_QUESTIONARI_COMPILATI!O$176:O$240,"=3")</f>
        <v>34</v>
      </c>
      <c r="I8" s="4">
        <f>COUNTIF(DEFI_QUESTIONARI_COMPILATI!P$176:P$240,"=3")</f>
        <v>24</v>
      </c>
      <c r="J8" s="4">
        <f>COUNTIF(DEFI_QUESTIONARI_COMPILATI!Q$176:Q$240,"=3")</f>
        <v>11</v>
      </c>
      <c r="K8" s="4">
        <f>COUNTIF(DEFI_QUESTIONARI_COMPILATI!R$176:R$240,"=3")</f>
        <v>23</v>
      </c>
      <c r="L8" s="4">
        <f t="shared" si="0"/>
        <v>276</v>
      </c>
      <c r="M8" s="9">
        <f t="shared" si="1"/>
        <v>0.43260188087774293</v>
      </c>
    </row>
    <row r="9" spans="1:13" s="4" customFormat="1">
      <c r="A9" s="4" t="s">
        <v>506</v>
      </c>
      <c r="B9" s="4">
        <f>COUNTIF(DEFI_QUESTIONARI_COMPILATI!I$176:I$240,"=4")</f>
        <v>22</v>
      </c>
      <c r="C9" s="4">
        <f>COUNTIF(DEFI_QUESTIONARI_COMPILATI!J$176:J$240,"=4")</f>
        <v>21</v>
      </c>
      <c r="D9" s="4">
        <f>COUNTIF(DEFI_QUESTIONARI_COMPILATI!K$176:K$240,"=4")</f>
        <v>28</v>
      </c>
      <c r="E9" s="4">
        <f>COUNTIF(DEFI_QUESTIONARI_COMPILATI!L$176:L$240,"=4")</f>
        <v>25</v>
      </c>
      <c r="F9" s="4">
        <f>COUNTIF(DEFI_QUESTIONARI_COMPILATI!M$176:M$240,"=4")</f>
        <v>14</v>
      </c>
      <c r="G9" s="4">
        <f>COUNTIF(DEFI_QUESTIONARI_COMPILATI!N$176:N$240,"=4")</f>
        <v>35</v>
      </c>
      <c r="H9" s="4">
        <f>COUNTIF(DEFI_QUESTIONARI_COMPILATI!O$176:O$240,"=4")</f>
        <v>19</v>
      </c>
      <c r="I9" s="4">
        <f>COUNTIF(DEFI_QUESTIONARI_COMPILATI!P$176:P$240,"=4")</f>
        <v>12</v>
      </c>
      <c r="J9" s="4">
        <f>COUNTIF(DEFI_QUESTIONARI_COMPILATI!Q$176:Q$240,"=4")</f>
        <v>54</v>
      </c>
      <c r="K9" s="4">
        <f>COUNTIF(DEFI_QUESTIONARI_COMPILATI!R$176:R$240,"=4")</f>
        <v>41</v>
      </c>
      <c r="L9" s="4">
        <f t="shared" si="0"/>
        <v>271</v>
      </c>
      <c r="M9" s="9">
        <f t="shared" si="1"/>
        <v>0.42476489028213166</v>
      </c>
    </row>
    <row r="10" spans="1:13" s="4" customFormat="1">
      <c r="A10" s="4" t="s">
        <v>507</v>
      </c>
      <c r="B10" s="4">
        <f>COUNTIF(DEFI_QUESTIONARI_COMPILATI!I$176:I$240,"")</f>
        <v>2</v>
      </c>
      <c r="C10" s="4">
        <f>COUNTIF(DEFI_QUESTIONARI_COMPILATI!J$176:J$240,"")</f>
        <v>2</v>
      </c>
      <c r="D10" s="4">
        <f>COUNTIF(DEFI_QUESTIONARI_COMPILATI!K$176:K$240,"")</f>
        <v>1</v>
      </c>
      <c r="E10" s="4">
        <f>COUNTIF(DEFI_QUESTIONARI_COMPILATI!L$176:L$240,"")</f>
        <v>2</v>
      </c>
      <c r="F10" s="4">
        <f>COUNTIF(DEFI_QUESTIONARI_COMPILATI!M$176:M$240,"")</f>
        <v>1</v>
      </c>
      <c r="G10" s="4">
        <f>COUNTIF(DEFI_QUESTIONARI_COMPILATI!N$176:N$240,"")</f>
        <v>1</v>
      </c>
      <c r="H10" s="4">
        <f>COUNTIF(DEFI_QUESTIONARI_COMPILATI!O$176:O$240,"")</f>
        <v>0</v>
      </c>
      <c r="I10" s="4">
        <f>COUNTIF(DEFI_QUESTIONARI_COMPILATI!P$176:P$240,"")</f>
        <v>2</v>
      </c>
      <c r="J10" s="4">
        <f>COUNTIF(DEFI_QUESTIONARI_COMPILATI!Q$176:Q$240,"")</f>
        <v>0</v>
      </c>
      <c r="K10" s="4">
        <f>COUNTIF(DEFI_QUESTIONARI_COMPILATI!R$176:R$240,"")</f>
        <v>0</v>
      </c>
      <c r="L10" s="4">
        <f t="shared" si="0"/>
        <v>11</v>
      </c>
      <c r="M10" s="9">
        <f t="shared" si="1"/>
        <v>1.7241379310344827E-2</v>
      </c>
    </row>
    <row r="11" spans="1:13" s="3" customFormat="1">
      <c r="A11" s="3" t="s">
        <v>501</v>
      </c>
      <c r="B11" s="3">
        <f t="shared" ref="B11:K11" si="2">SUM(B6:B10)</f>
        <v>65</v>
      </c>
      <c r="C11" s="3">
        <f t="shared" si="2"/>
        <v>65</v>
      </c>
      <c r="D11" s="3">
        <f t="shared" si="2"/>
        <v>65</v>
      </c>
      <c r="E11" s="3">
        <f t="shared" si="2"/>
        <v>65</v>
      </c>
      <c r="F11" s="3">
        <f t="shared" si="2"/>
        <v>65</v>
      </c>
      <c r="G11" s="3">
        <f t="shared" si="2"/>
        <v>65</v>
      </c>
      <c r="H11" s="3">
        <f t="shared" si="2"/>
        <v>65</v>
      </c>
      <c r="I11" s="3">
        <f t="shared" si="2"/>
        <v>65</v>
      </c>
      <c r="J11" s="3">
        <f t="shared" si="2"/>
        <v>65</v>
      </c>
      <c r="K11" s="3">
        <f t="shared" si="2"/>
        <v>65</v>
      </c>
      <c r="L11" s="3">
        <f>SUM(L6:L10)</f>
        <v>638</v>
      </c>
      <c r="M11" s="9">
        <f t="shared" si="1"/>
        <v>1</v>
      </c>
    </row>
    <row r="12" spans="1:13" s="4" customFormat="1">
      <c r="A12" s="4" t="s">
        <v>508</v>
      </c>
      <c r="B12" s="4">
        <f>+MEDIAN(DEFI_QUESTIONARI_COMPILATI!I$176:I$240)</f>
        <v>3</v>
      </c>
      <c r="C12" s="4">
        <f>+MEDIAN(DEFI_QUESTIONARI_COMPILATI!J$176:J$240)</f>
        <v>3</v>
      </c>
      <c r="D12" s="4">
        <f>+MEDIAN(DEFI_QUESTIONARI_COMPILATI!K$176:K$240)</f>
        <v>3</v>
      </c>
      <c r="E12" s="4">
        <f>+MEDIAN(DEFI_QUESTIONARI_COMPILATI!L$176:L$240)</f>
        <v>3</v>
      </c>
      <c r="F12" s="4">
        <f>+MEDIAN(DEFI_QUESTIONARI_COMPILATI!M$176:M$240)</f>
        <v>3</v>
      </c>
      <c r="G12" s="4">
        <f>+MEDIAN(DEFI_QUESTIONARI_COMPILATI!N$176:N$240)</f>
        <v>4</v>
      </c>
      <c r="H12" s="4">
        <f>+MEDIAN(DEFI_QUESTIONARI_COMPILATI!O$176:O$240)</f>
        <v>3</v>
      </c>
      <c r="I12" s="4">
        <f>+MEDIAN(DEFI_QUESTIONARI_COMPILATI!P$176:P$240)</f>
        <v>3</v>
      </c>
      <c r="J12" s="4">
        <f>+MEDIAN(DEFI_QUESTIONARI_COMPILATI!Q$176:Q$240)</f>
        <v>4</v>
      </c>
      <c r="K12" s="4">
        <f>+MEDIAN(DEFI_QUESTIONARI_COMPILATI!R$176:R$240)</f>
        <v>4</v>
      </c>
    </row>
    <row r="13" spans="1:13" s="4" customFormat="1">
      <c r="A13" s="4" t="s">
        <v>509</v>
      </c>
      <c r="B13" s="4">
        <f>+MODE(DEFI_QUESTIONARI_COMPILATI!I$176:I$240)</f>
        <v>3</v>
      </c>
      <c r="C13" s="4">
        <f>+MODE(DEFI_QUESTIONARI_COMPILATI!J$176:J$240)</f>
        <v>3</v>
      </c>
      <c r="D13" s="4">
        <f>+MODE(DEFI_QUESTIONARI_COMPILATI!K$176:K$240)</f>
        <v>3</v>
      </c>
      <c r="E13" s="4">
        <f>+MODE(DEFI_QUESTIONARI_COMPILATI!L$176:L$240)</f>
        <v>4</v>
      </c>
      <c r="F13" s="4">
        <f>+MODE(DEFI_QUESTIONARI_COMPILATI!M$176:M$240)</f>
        <v>3</v>
      </c>
      <c r="G13" s="4">
        <f>+MODE(DEFI_QUESTIONARI_COMPILATI!N$176:N$240)</f>
        <v>4</v>
      </c>
      <c r="H13" s="4">
        <f>+MODE(DEFI_QUESTIONARI_COMPILATI!O$176:O$240)</f>
        <v>3</v>
      </c>
      <c r="I13" s="4">
        <f>+MODE(DEFI_QUESTIONARI_COMPILATI!P$176:P$240)</f>
        <v>2</v>
      </c>
      <c r="J13" s="4">
        <f>+MODE(DEFI_QUESTIONARI_COMPILATI!Q$176:Q$240)</f>
        <v>4</v>
      </c>
      <c r="K13" s="4">
        <f>+MODE(DEFI_QUESTIONARI_COMPILATI!R$176:R$240)</f>
        <v>4</v>
      </c>
    </row>
    <row r="17" spans="1:12">
      <c r="A17" t="s">
        <v>510</v>
      </c>
    </row>
    <row r="22" spans="1:12">
      <c r="A22" s="3" t="s">
        <v>502</v>
      </c>
      <c r="B22" s="4" t="s">
        <v>503</v>
      </c>
      <c r="C22" s="4" t="s">
        <v>504</v>
      </c>
      <c r="D22" s="4" t="s">
        <v>505</v>
      </c>
      <c r="E22" s="4" t="s">
        <v>506</v>
      </c>
      <c r="F22" s="4" t="s">
        <v>507</v>
      </c>
      <c r="G22" s="3" t="s">
        <v>501</v>
      </c>
      <c r="H22" s="4" t="s">
        <v>508</v>
      </c>
      <c r="I22" s="4" t="s">
        <v>509</v>
      </c>
      <c r="J22" s="4" t="s">
        <v>511</v>
      </c>
      <c r="K22" s="4" t="s">
        <v>512</v>
      </c>
    </row>
    <row r="23" spans="1:12">
      <c r="A23" s="3" t="s">
        <v>447</v>
      </c>
      <c r="B23" s="4">
        <f>COUNTIF(DEFI_QUESTIONARI_COMPILATI!I$176:I$240,"=1")</f>
        <v>0</v>
      </c>
      <c r="C23" s="4">
        <f>COUNTIF(DEFI_QUESTIONARI_COMPILATI!I$176:I$240,"=2")</f>
        <v>1</v>
      </c>
      <c r="D23" s="4">
        <f>COUNTIF(DEFI_QUESTIONARI_COMPILATI!I$176:I$240,"=3")</f>
        <v>40</v>
      </c>
      <c r="E23" s="4">
        <f>COUNTIF(DEFI_QUESTIONARI_COMPILATI!I$176:I$240,"=4")</f>
        <v>22</v>
      </c>
      <c r="F23" s="4">
        <f>COUNTIF(DEFI_QUESTIONARI_COMPILATI!I$176:I$240,"")</f>
        <v>2</v>
      </c>
      <c r="G23" s="3">
        <f t="shared" ref="G23:G32" si="3">SUM(B23:F23)</f>
        <v>65</v>
      </c>
      <c r="H23" s="4">
        <f>+MEDIAN(DEFI_QUESTIONARI_COMPILATI!I$176:I$240)</f>
        <v>3</v>
      </c>
      <c r="I23" s="4">
        <f>+MODE(DEFI_QUESTIONARI_COMPILATI!I$176:I$240)</f>
        <v>3</v>
      </c>
      <c r="J23" s="2">
        <f>+(B23+C23)/($G23-$F23)</f>
        <v>1.5873015873015872E-2</v>
      </c>
      <c r="K23" s="2">
        <f>+(D23+E23)/($G23-$F23)</f>
        <v>0.98412698412698407</v>
      </c>
      <c r="L23" s="2">
        <f>SUM(J23:K23)</f>
        <v>1</v>
      </c>
    </row>
    <row r="24" spans="1:12">
      <c r="A24" s="3" t="s">
        <v>448</v>
      </c>
      <c r="B24" s="4">
        <f>COUNTIF(DEFI_QUESTIONARI_COMPILATI!J$176:J$240,"=1")</f>
        <v>0</v>
      </c>
      <c r="C24" s="4">
        <f>COUNTIF(DEFI_QUESTIONARI_COMPILATI!J$176:J$240,"=2")</f>
        <v>4</v>
      </c>
      <c r="D24" s="4">
        <f>COUNTIF(DEFI_QUESTIONARI_COMPILATI!J$176:J$240,"=3")</f>
        <v>38</v>
      </c>
      <c r="E24" s="4">
        <f>COUNTIF(DEFI_QUESTIONARI_COMPILATI!J$176:J$240,"=4")</f>
        <v>21</v>
      </c>
      <c r="F24" s="4">
        <f>COUNTIF(DEFI_QUESTIONARI_COMPILATI!J$176:J$240,"")</f>
        <v>2</v>
      </c>
      <c r="G24" s="3">
        <f t="shared" si="3"/>
        <v>65</v>
      </c>
      <c r="H24" s="4">
        <f>+MEDIAN(DEFI_QUESTIONARI_COMPILATI!J$176:J$240)</f>
        <v>3</v>
      </c>
      <c r="I24" s="4">
        <f>+MODE(DEFI_QUESTIONARI_COMPILATI!J$176:J$240)</f>
        <v>3</v>
      </c>
      <c r="J24" s="2">
        <f t="shared" ref="J24:J32" si="4">+(B24+C24)/($G24-$F24)</f>
        <v>6.3492063492063489E-2</v>
      </c>
      <c r="K24" s="2">
        <f t="shared" ref="K24:K32" si="5">+(D24+E24)/($G24-$F24)</f>
        <v>0.93650793650793651</v>
      </c>
      <c r="L24" s="2">
        <f t="shared" ref="L24:L32" si="6">SUM(J24:K24)</f>
        <v>1</v>
      </c>
    </row>
    <row r="25" spans="1:12">
      <c r="A25" s="3" t="s">
        <v>449</v>
      </c>
      <c r="B25" s="4">
        <f>COUNTIF(DEFI_QUESTIONARI_COMPILATI!K$176:K$240,"=1")</f>
        <v>0</v>
      </c>
      <c r="C25" s="4">
        <f>COUNTIF(DEFI_QUESTIONARI_COMPILATI!K$176:K$240,"=2")</f>
        <v>4</v>
      </c>
      <c r="D25" s="4">
        <f>COUNTIF(DEFI_QUESTIONARI_COMPILATI!K$176:K$240,"=3")</f>
        <v>32</v>
      </c>
      <c r="E25" s="4">
        <f>COUNTIF(DEFI_QUESTIONARI_COMPILATI!K$176:K$240,"=4")</f>
        <v>28</v>
      </c>
      <c r="F25" s="4">
        <f>COUNTIF(DEFI_QUESTIONARI_COMPILATI!K$176:K$240,"")</f>
        <v>1</v>
      </c>
      <c r="G25" s="3">
        <f t="shared" si="3"/>
        <v>65</v>
      </c>
      <c r="H25" s="4">
        <f>+MEDIAN(DEFI_QUESTIONARI_COMPILATI!K$176:K$240)</f>
        <v>3</v>
      </c>
      <c r="I25" s="4">
        <f>+MODE(DEFI_QUESTIONARI_COMPILATI!K$176:K$240)</f>
        <v>3</v>
      </c>
      <c r="J25" s="2">
        <f t="shared" si="4"/>
        <v>6.25E-2</v>
      </c>
      <c r="K25" s="2">
        <f t="shared" si="5"/>
        <v>0.9375</v>
      </c>
      <c r="L25" s="2">
        <f t="shared" si="6"/>
        <v>1</v>
      </c>
    </row>
    <row r="26" spans="1:12">
      <c r="A26" s="3" t="s">
        <v>450</v>
      </c>
      <c r="B26" s="4">
        <f>COUNTIF(DEFI_QUESTIONARI_COMPILATI!L$176:L$240,"=1")</f>
        <v>0</v>
      </c>
      <c r="C26" s="4">
        <f>COUNTIF(DEFI_QUESTIONARI_COMPILATI!L$176:L$240,"=2")</f>
        <v>15</v>
      </c>
      <c r="D26" s="4">
        <f>COUNTIF(DEFI_QUESTIONARI_COMPILATI!L$176:L$240,"=3")</f>
        <v>23</v>
      </c>
      <c r="E26" s="4">
        <f>COUNTIF(DEFI_QUESTIONARI_COMPILATI!L$176:L$240,"=4")</f>
        <v>25</v>
      </c>
      <c r="F26" s="4">
        <f>COUNTIF(DEFI_QUESTIONARI_COMPILATI!L$176:L$240,"")</f>
        <v>2</v>
      </c>
      <c r="G26" s="3">
        <f t="shared" si="3"/>
        <v>65</v>
      </c>
      <c r="H26" s="4">
        <f>+MEDIAN(DEFI_QUESTIONARI_COMPILATI!L$176:L$240)</f>
        <v>3</v>
      </c>
      <c r="I26" s="4">
        <f>+MODE(DEFI_QUESTIONARI_COMPILATI!L$176:L$240)</f>
        <v>4</v>
      </c>
      <c r="J26" s="2">
        <f t="shared" si="4"/>
        <v>0.23809523809523808</v>
      </c>
      <c r="K26" s="2">
        <f t="shared" si="5"/>
        <v>0.76190476190476186</v>
      </c>
      <c r="L26" s="2">
        <f t="shared" si="6"/>
        <v>1</v>
      </c>
    </row>
    <row r="27" spans="1:12">
      <c r="A27" s="3" t="s">
        <v>451</v>
      </c>
      <c r="B27" s="4">
        <f>COUNTIF(DEFI_QUESTIONARI_COMPILATI!M$176:M$240,"=1")</f>
        <v>8</v>
      </c>
      <c r="C27" s="4">
        <f>COUNTIF(DEFI_QUESTIONARI_COMPILATI!M$176:M$240,"=2")</f>
        <v>20</v>
      </c>
      <c r="D27" s="4">
        <f>COUNTIF(DEFI_QUESTIONARI_COMPILATI!M$176:M$240,"=3")</f>
        <v>22</v>
      </c>
      <c r="E27" s="4">
        <f>COUNTIF(DEFI_QUESTIONARI_COMPILATI!M$176:M$240,"=4")</f>
        <v>14</v>
      </c>
      <c r="F27" s="4">
        <f>COUNTIF(DEFI_QUESTIONARI_COMPILATI!M$176:M$240,"")</f>
        <v>1</v>
      </c>
      <c r="G27" s="3">
        <f t="shared" si="3"/>
        <v>65</v>
      </c>
      <c r="H27" s="4">
        <f>+MEDIAN(DEFI_QUESTIONARI_COMPILATI!M$176:M$240)</f>
        <v>3</v>
      </c>
      <c r="I27" s="4">
        <f>+MODE(DEFI_QUESTIONARI_COMPILATI!M$176:M$240)</f>
        <v>3</v>
      </c>
      <c r="J27" s="2">
        <f t="shared" si="4"/>
        <v>0.4375</v>
      </c>
      <c r="K27" s="2">
        <f t="shared" si="5"/>
        <v>0.5625</v>
      </c>
      <c r="L27" s="2">
        <f t="shared" si="6"/>
        <v>1</v>
      </c>
    </row>
    <row r="28" spans="1:12">
      <c r="A28" s="3" t="s">
        <v>452</v>
      </c>
      <c r="B28" s="4">
        <f>COUNTIF(DEFI_QUESTIONARI_COMPILATI!N$176:N$240,"=1")</f>
        <v>0</v>
      </c>
      <c r="C28" s="4">
        <f>COUNTIF(DEFI_QUESTIONARI_COMPILATI!N$176:N$240,"=2")</f>
        <v>0</v>
      </c>
      <c r="D28" s="4">
        <f>COUNTIF(DEFI_QUESTIONARI_COMPILATI!N$176:N$240,"=3")</f>
        <v>29</v>
      </c>
      <c r="E28" s="4">
        <f>COUNTIF(DEFI_QUESTIONARI_COMPILATI!N$176:N$240,"=4")</f>
        <v>35</v>
      </c>
      <c r="F28" s="4">
        <f>COUNTIF(DEFI_QUESTIONARI_COMPILATI!N$176:N$240,"")</f>
        <v>1</v>
      </c>
      <c r="G28" s="3">
        <f t="shared" si="3"/>
        <v>65</v>
      </c>
      <c r="H28" s="4">
        <f>+MEDIAN(DEFI_QUESTIONARI_COMPILATI!N$176:N$240)</f>
        <v>4</v>
      </c>
      <c r="I28" s="4">
        <f>+MODE(DEFI_QUESTIONARI_COMPILATI!N$176:N$240)</f>
        <v>4</v>
      </c>
      <c r="J28" s="2">
        <f t="shared" si="4"/>
        <v>0</v>
      </c>
      <c r="K28" s="2">
        <f t="shared" si="5"/>
        <v>1</v>
      </c>
      <c r="L28" s="2">
        <f t="shared" si="6"/>
        <v>1</v>
      </c>
    </row>
    <row r="29" spans="1:12">
      <c r="A29" s="3" t="s">
        <v>453</v>
      </c>
      <c r="B29" s="4">
        <f>COUNTIF(DEFI_QUESTIONARI_COMPILATI!O$176:O$240,"=1")</f>
        <v>2</v>
      </c>
      <c r="C29" s="4">
        <f>COUNTIF(DEFI_QUESTIONARI_COMPILATI!O$176:O$240,"=2")</f>
        <v>10</v>
      </c>
      <c r="D29" s="4">
        <f>COUNTIF(DEFI_QUESTIONARI_COMPILATI!O$176:O$240,"=3")</f>
        <v>34</v>
      </c>
      <c r="E29" s="4">
        <f>COUNTIF(DEFI_QUESTIONARI_COMPILATI!O$176:O$240,"=4")</f>
        <v>19</v>
      </c>
      <c r="F29" s="4">
        <f>COUNTIF(DEFI_QUESTIONARI_COMPILATI!O$176:O$240,"")</f>
        <v>0</v>
      </c>
      <c r="G29" s="3">
        <f t="shared" si="3"/>
        <v>65</v>
      </c>
      <c r="H29" s="4">
        <f>+MEDIAN(DEFI_QUESTIONARI_COMPILATI!O$176:O$240)</f>
        <v>3</v>
      </c>
      <c r="I29" s="4">
        <f>+MODE(DEFI_QUESTIONARI_COMPILATI!O$176:O$240)</f>
        <v>3</v>
      </c>
      <c r="J29" s="2">
        <f t="shared" si="4"/>
        <v>0.18461538461538463</v>
      </c>
      <c r="K29" s="2">
        <f t="shared" si="5"/>
        <v>0.81538461538461537</v>
      </c>
      <c r="L29" s="2">
        <f t="shared" si="6"/>
        <v>1</v>
      </c>
    </row>
    <row r="30" spans="1:12">
      <c r="A30" s="3" t="s">
        <v>454</v>
      </c>
      <c r="B30" s="4">
        <f>COUNTIF(DEFI_QUESTIONARI_COMPILATI!P$176:P$240,"=1")</f>
        <v>2</v>
      </c>
      <c r="C30" s="4">
        <f>COUNTIF(DEFI_QUESTIONARI_COMPILATI!P$176:P$240,"=2")</f>
        <v>25</v>
      </c>
      <c r="D30" s="4">
        <f>COUNTIF(DEFI_QUESTIONARI_COMPILATI!P$176:P$240,"=3")</f>
        <v>24</v>
      </c>
      <c r="E30" s="4">
        <f>COUNTIF(DEFI_QUESTIONARI_COMPILATI!P$176:P$240,"=4")</f>
        <v>12</v>
      </c>
      <c r="F30" s="4">
        <f>COUNTIF(DEFI_QUESTIONARI_COMPILATI!P$176:P$240,"")</f>
        <v>2</v>
      </c>
      <c r="G30" s="3">
        <f t="shared" si="3"/>
        <v>65</v>
      </c>
      <c r="H30" s="4">
        <f>+MEDIAN(DEFI_QUESTIONARI_COMPILATI!P$176:P$240)</f>
        <v>3</v>
      </c>
      <c r="I30" s="4">
        <f>+MODE(DEFI_QUESTIONARI_COMPILATI!P$176:P$240)</f>
        <v>2</v>
      </c>
      <c r="J30" s="2">
        <f t="shared" si="4"/>
        <v>0.42857142857142855</v>
      </c>
      <c r="K30" s="2">
        <f t="shared" si="5"/>
        <v>0.5714285714285714</v>
      </c>
      <c r="L30" s="2">
        <f t="shared" si="6"/>
        <v>1</v>
      </c>
    </row>
    <row r="31" spans="1:12">
      <c r="A31" s="3" t="s">
        <v>455</v>
      </c>
      <c r="B31" s="4">
        <f>COUNTIF(DEFI_QUESTIONARI_COMPILATI!Q$176:Q$240,"=1")</f>
        <v>0</v>
      </c>
      <c r="C31" s="4">
        <f>COUNTIF(DEFI_QUESTIONARI_COMPILATI!Q$176:Q$240,"=2")</f>
        <v>0</v>
      </c>
      <c r="D31" s="4">
        <f>COUNTIF(DEFI_QUESTIONARI_COMPILATI!Q$176:Q$240,"=3")</f>
        <v>11</v>
      </c>
      <c r="E31" s="4">
        <f>COUNTIF(DEFI_QUESTIONARI_COMPILATI!Q$176:Q$240,"=4")</f>
        <v>54</v>
      </c>
      <c r="F31" s="4">
        <f>COUNTIF(DEFI_QUESTIONARI_COMPILATI!Q$176:Q$240,"")</f>
        <v>0</v>
      </c>
      <c r="G31" s="3">
        <f t="shared" si="3"/>
        <v>65</v>
      </c>
      <c r="H31" s="4">
        <f>+MEDIAN(DEFI_QUESTIONARI_COMPILATI!Q$176:Q$240)</f>
        <v>4</v>
      </c>
      <c r="I31" s="4">
        <f>+MODE(DEFI_QUESTIONARI_COMPILATI!Q$176:Q$240)</f>
        <v>4</v>
      </c>
      <c r="J31" s="2">
        <f t="shared" si="4"/>
        <v>0</v>
      </c>
      <c r="K31" s="2">
        <f t="shared" si="5"/>
        <v>1</v>
      </c>
      <c r="L31" s="2">
        <f t="shared" si="6"/>
        <v>1</v>
      </c>
    </row>
    <row r="32" spans="1:12">
      <c r="A32" s="3" t="s">
        <v>456</v>
      </c>
      <c r="B32" s="4">
        <f>COUNTIF(DEFI_QUESTIONARI_COMPILATI!R$176:R$240,"=1")</f>
        <v>0</v>
      </c>
      <c r="C32" s="4">
        <f>COUNTIF(DEFI_QUESTIONARI_COMPILATI!R$176:R$240,"=2")</f>
        <v>1</v>
      </c>
      <c r="D32" s="4">
        <f>COUNTIF(DEFI_QUESTIONARI_COMPILATI!R$176:R$240,"=3")</f>
        <v>23</v>
      </c>
      <c r="E32" s="4">
        <f>COUNTIF(DEFI_QUESTIONARI_COMPILATI!R$176:R$240,"=4")</f>
        <v>41</v>
      </c>
      <c r="F32" s="4">
        <f>COUNTIF(DEFI_QUESTIONARI_COMPILATI!R$176:R$240,"")</f>
        <v>0</v>
      </c>
      <c r="G32" s="3">
        <f t="shared" si="3"/>
        <v>65</v>
      </c>
      <c r="H32" s="4">
        <f>+MEDIAN(DEFI_QUESTIONARI_COMPILATI!R$176:R$240)</f>
        <v>4</v>
      </c>
      <c r="I32" s="4">
        <f>+MODE(DEFI_QUESTIONARI_COMPILATI!R$176:R$240)</f>
        <v>4</v>
      </c>
      <c r="J32" s="2">
        <f t="shared" si="4"/>
        <v>1.5384615384615385E-2</v>
      </c>
      <c r="K32" s="2">
        <f t="shared" si="5"/>
        <v>0.98461538461538467</v>
      </c>
      <c r="L32" s="2">
        <f t="shared" si="6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43"/>
  <sheetViews>
    <sheetView topLeftCell="G67" workbookViewId="0">
      <selection activeCell="A2" sqref="A2:R243"/>
    </sheetView>
  </sheetViews>
  <sheetFormatPr defaultRowHeight="12.75"/>
  <cols>
    <col min="1" max="1" width="24" bestFit="1" customWidth="1"/>
    <col min="2" max="2" width="4" bestFit="1" customWidth="1"/>
    <col min="3" max="3" width="18.7109375" customWidth="1"/>
    <col min="4" max="4" width="58.28515625" bestFit="1" customWidth="1"/>
    <col min="5" max="5" width="102.28515625" bestFit="1" customWidth="1"/>
    <col min="6" max="6" width="4.85546875" bestFit="1" customWidth="1"/>
    <col min="7" max="7" width="34.140625" bestFit="1" customWidth="1"/>
    <col min="8" max="8" width="43.140625" bestFit="1" customWidth="1"/>
    <col min="9" max="9" width="16.85546875" style="4" bestFit="1" customWidth="1"/>
    <col min="10" max="16" width="17.7109375" style="4" bestFit="1" customWidth="1"/>
    <col min="17" max="17" width="16.85546875" style="4" bestFit="1" customWidth="1"/>
    <col min="18" max="18" width="17.7109375" style="4" bestFit="1" customWidth="1"/>
  </cols>
  <sheetData>
    <row r="1" spans="1:18" s="1" customFormat="1">
      <c r="A1" s="1" t="s">
        <v>0</v>
      </c>
      <c r="B1" s="1" t="s">
        <v>1</v>
      </c>
      <c r="C1" s="1" t="s">
        <v>499</v>
      </c>
      <c r="D1" s="1" t="s">
        <v>500</v>
      </c>
      <c r="E1" s="1" t="s">
        <v>2</v>
      </c>
      <c r="F1" s="1" t="s">
        <v>3</v>
      </c>
      <c r="G1" s="1" t="s">
        <v>4</v>
      </c>
      <c r="H1" s="1" t="s">
        <v>5</v>
      </c>
      <c r="I1" s="3" t="s">
        <v>447</v>
      </c>
      <c r="J1" s="3" t="s">
        <v>448</v>
      </c>
      <c r="K1" s="3" t="s">
        <v>449</v>
      </c>
      <c r="L1" s="3" t="s">
        <v>450</v>
      </c>
      <c r="M1" s="3" t="s">
        <v>451</v>
      </c>
      <c r="N1" s="3" t="s">
        <v>452</v>
      </c>
      <c r="O1" s="3" t="s">
        <v>453</v>
      </c>
      <c r="P1" s="3" t="s">
        <v>454</v>
      </c>
      <c r="Q1" s="3" t="s">
        <v>455</v>
      </c>
      <c r="R1" s="3" t="s">
        <v>456</v>
      </c>
    </row>
    <row r="2" spans="1:18">
      <c r="A2" t="s">
        <v>15</v>
      </c>
      <c r="B2">
        <v>158</v>
      </c>
      <c r="C2" t="s">
        <v>457</v>
      </c>
      <c r="D2" t="s">
        <v>458</v>
      </c>
      <c r="E2" t="s">
        <v>16</v>
      </c>
      <c r="F2" t="s">
        <v>13</v>
      </c>
      <c r="G2" t="s">
        <v>17</v>
      </c>
      <c r="H2" t="s">
        <v>18</v>
      </c>
      <c r="I2" s="4">
        <v>3</v>
      </c>
      <c r="J2" s="4">
        <v>4</v>
      </c>
      <c r="K2" s="4">
        <v>4</v>
      </c>
      <c r="L2" s="4">
        <v>4</v>
      </c>
      <c r="M2" s="4">
        <v>3</v>
      </c>
      <c r="N2" s="4">
        <v>3</v>
      </c>
      <c r="O2" s="4">
        <v>3</v>
      </c>
      <c r="P2" s="4">
        <v>3</v>
      </c>
      <c r="Q2" s="4">
        <v>4</v>
      </c>
      <c r="R2" s="4">
        <v>4</v>
      </c>
    </row>
    <row r="3" spans="1:18">
      <c r="A3" t="s">
        <v>15</v>
      </c>
      <c r="B3">
        <v>190</v>
      </c>
      <c r="C3" t="s">
        <v>457</v>
      </c>
      <c r="D3" t="s">
        <v>458</v>
      </c>
      <c r="E3" t="s">
        <v>19</v>
      </c>
      <c r="F3" t="s">
        <v>10</v>
      </c>
      <c r="G3" t="s">
        <v>20</v>
      </c>
      <c r="H3" t="s">
        <v>21</v>
      </c>
      <c r="I3" s="4">
        <v>4</v>
      </c>
      <c r="J3" s="4">
        <v>4</v>
      </c>
      <c r="K3" s="4">
        <v>4</v>
      </c>
      <c r="L3" s="4">
        <v>3</v>
      </c>
      <c r="M3" s="4">
        <v>2</v>
      </c>
      <c r="N3" s="4">
        <v>4</v>
      </c>
      <c r="O3" s="4">
        <v>3</v>
      </c>
      <c r="P3" s="4">
        <v>3</v>
      </c>
      <c r="Q3" s="4">
        <v>4</v>
      </c>
      <c r="R3" s="4">
        <v>4</v>
      </c>
    </row>
    <row r="4" spans="1:18">
      <c r="A4" t="s">
        <v>15</v>
      </c>
      <c r="B4">
        <v>126</v>
      </c>
      <c r="C4" t="s">
        <v>457</v>
      </c>
      <c r="D4" t="s">
        <v>458</v>
      </c>
      <c r="E4" t="s">
        <v>22</v>
      </c>
      <c r="F4" t="s">
        <v>12</v>
      </c>
      <c r="G4" t="s">
        <v>23</v>
      </c>
      <c r="H4" t="s">
        <v>24</v>
      </c>
      <c r="I4" s="4">
        <v>3</v>
      </c>
      <c r="J4" s="4">
        <v>3</v>
      </c>
      <c r="K4" s="4">
        <v>3</v>
      </c>
      <c r="L4" s="4">
        <v>3</v>
      </c>
      <c r="M4" s="4">
        <v>1</v>
      </c>
      <c r="N4" s="4">
        <v>4</v>
      </c>
      <c r="O4" s="4">
        <v>3</v>
      </c>
      <c r="P4" s="4">
        <v>1</v>
      </c>
      <c r="Q4" s="4">
        <v>3</v>
      </c>
      <c r="R4" s="4">
        <v>3</v>
      </c>
    </row>
    <row r="5" spans="1:18">
      <c r="A5" t="s">
        <v>15</v>
      </c>
      <c r="B5">
        <v>180</v>
      </c>
      <c r="C5" t="s">
        <v>457</v>
      </c>
      <c r="D5" t="s">
        <v>458</v>
      </c>
      <c r="E5" t="s">
        <v>25</v>
      </c>
      <c r="F5" t="s">
        <v>10</v>
      </c>
      <c r="G5" t="s">
        <v>26</v>
      </c>
      <c r="H5" t="s">
        <v>27</v>
      </c>
      <c r="I5" s="4">
        <v>4</v>
      </c>
      <c r="J5" s="4">
        <v>4</v>
      </c>
      <c r="K5" s="4">
        <v>4</v>
      </c>
      <c r="L5" s="4">
        <v>4</v>
      </c>
      <c r="M5" s="4">
        <v>3</v>
      </c>
      <c r="N5" s="4">
        <v>3</v>
      </c>
      <c r="O5" s="4">
        <v>4</v>
      </c>
      <c r="P5" s="4">
        <v>4</v>
      </c>
      <c r="Q5" s="4">
        <v>4</v>
      </c>
      <c r="R5" s="4">
        <v>4</v>
      </c>
    </row>
    <row r="6" spans="1:18">
      <c r="A6" t="s">
        <v>15</v>
      </c>
      <c r="B6">
        <v>179</v>
      </c>
      <c r="C6" t="s">
        <v>457</v>
      </c>
      <c r="D6" t="s">
        <v>458</v>
      </c>
      <c r="E6" t="s">
        <v>28</v>
      </c>
      <c r="F6" t="s">
        <v>13</v>
      </c>
      <c r="G6" t="s">
        <v>26</v>
      </c>
      <c r="H6" t="s">
        <v>29</v>
      </c>
      <c r="I6" s="4">
        <v>4</v>
      </c>
      <c r="J6" s="4">
        <v>4</v>
      </c>
      <c r="K6" s="4">
        <v>4</v>
      </c>
      <c r="L6" s="4">
        <v>4</v>
      </c>
      <c r="M6" s="4">
        <v>3</v>
      </c>
      <c r="N6" s="4">
        <v>3</v>
      </c>
      <c r="O6" s="4">
        <v>3</v>
      </c>
      <c r="P6" s="4">
        <v>4</v>
      </c>
      <c r="Q6" s="4">
        <v>4</v>
      </c>
      <c r="R6" s="4">
        <v>4</v>
      </c>
    </row>
    <row r="7" spans="1:18">
      <c r="A7" t="s">
        <v>15</v>
      </c>
      <c r="B7">
        <v>161</v>
      </c>
      <c r="C7" t="s">
        <v>457</v>
      </c>
      <c r="D7" t="s">
        <v>458</v>
      </c>
      <c r="E7" t="s">
        <v>30</v>
      </c>
      <c r="F7" t="s">
        <v>10</v>
      </c>
      <c r="G7" t="s">
        <v>17</v>
      </c>
      <c r="H7" t="s">
        <v>31</v>
      </c>
      <c r="I7" s="4">
        <v>4</v>
      </c>
      <c r="J7" s="4">
        <v>4</v>
      </c>
      <c r="K7" s="4">
        <v>4</v>
      </c>
      <c r="L7" s="4">
        <v>4</v>
      </c>
      <c r="M7" s="4">
        <v>3</v>
      </c>
      <c r="N7" s="4">
        <v>3</v>
      </c>
      <c r="O7" s="4">
        <v>3</v>
      </c>
      <c r="P7" s="4">
        <v>3</v>
      </c>
      <c r="Q7" s="4">
        <v>4</v>
      </c>
      <c r="R7" s="4">
        <v>4</v>
      </c>
    </row>
    <row r="8" spans="1:18">
      <c r="A8" t="s">
        <v>15</v>
      </c>
      <c r="B8">
        <v>160</v>
      </c>
      <c r="C8" t="s">
        <v>457</v>
      </c>
      <c r="D8" t="s">
        <v>458</v>
      </c>
      <c r="E8" t="s">
        <v>32</v>
      </c>
      <c r="F8" t="s">
        <v>10</v>
      </c>
      <c r="G8" t="s">
        <v>17</v>
      </c>
      <c r="H8" t="s">
        <v>33</v>
      </c>
      <c r="I8" s="4">
        <v>4</v>
      </c>
      <c r="J8" s="4">
        <v>4</v>
      </c>
      <c r="K8" s="4">
        <v>4</v>
      </c>
      <c r="L8" s="4">
        <v>4</v>
      </c>
      <c r="M8" s="4">
        <v>3</v>
      </c>
      <c r="N8" s="4">
        <v>3</v>
      </c>
      <c r="O8" s="4">
        <v>3</v>
      </c>
      <c r="P8" s="4">
        <v>3</v>
      </c>
      <c r="Q8" s="4">
        <v>4</v>
      </c>
      <c r="R8" s="4">
        <v>4</v>
      </c>
    </row>
    <row r="9" spans="1:18">
      <c r="A9" t="s">
        <v>15</v>
      </c>
      <c r="B9">
        <v>46</v>
      </c>
      <c r="C9" t="s">
        <v>457</v>
      </c>
      <c r="D9" t="s">
        <v>458</v>
      </c>
      <c r="E9" t="s">
        <v>34</v>
      </c>
      <c r="F9" t="s">
        <v>13</v>
      </c>
      <c r="G9" t="s">
        <v>35</v>
      </c>
      <c r="H9" t="s">
        <v>36</v>
      </c>
      <c r="I9" s="4">
        <v>4</v>
      </c>
      <c r="J9" s="4">
        <v>4</v>
      </c>
      <c r="K9" s="4">
        <v>4</v>
      </c>
      <c r="L9" s="4">
        <v>4</v>
      </c>
      <c r="M9" s="4">
        <v>4</v>
      </c>
      <c r="N9" s="4">
        <v>4</v>
      </c>
      <c r="O9" s="4">
        <v>3</v>
      </c>
      <c r="P9" s="4">
        <v>4</v>
      </c>
      <c r="Q9" s="4">
        <v>4</v>
      </c>
      <c r="R9" s="4">
        <v>4</v>
      </c>
    </row>
    <row r="10" spans="1:18">
      <c r="A10" t="s">
        <v>15</v>
      </c>
      <c r="B10">
        <v>157</v>
      </c>
      <c r="C10" t="s">
        <v>457</v>
      </c>
      <c r="D10" t="s">
        <v>458</v>
      </c>
      <c r="E10" t="s">
        <v>37</v>
      </c>
      <c r="F10" t="s">
        <v>10</v>
      </c>
      <c r="G10" t="s">
        <v>17</v>
      </c>
      <c r="H10" t="s">
        <v>38</v>
      </c>
      <c r="I10" s="4">
        <v>3</v>
      </c>
      <c r="J10" s="4">
        <v>4</v>
      </c>
      <c r="K10" s="4">
        <v>4</v>
      </c>
      <c r="L10" s="4">
        <v>3</v>
      </c>
      <c r="M10" s="4">
        <v>3</v>
      </c>
      <c r="N10" s="4">
        <v>3</v>
      </c>
      <c r="O10" s="4">
        <v>4</v>
      </c>
      <c r="P10" s="4">
        <v>3</v>
      </c>
      <c r="Q10" s="4">
        <v>4</v>
      </c>
      <c r="R10" s="4">
        <v>4</v>
      </c>
    </row>
    <row r="11" spans="1:18">
      <c r="A11" t="s">
        <v>15</v>
      </c>
      <c r="B11">
        <v>61</v>
      </c>
      <c r="C11" t="s">
        <v>457</v>
      </c>
      <c r="D11" t="s">
        <v>458</v>
      </c>
      <c r="E11" t="s">
        <v>39</v>
      </c>
      <c r="F11" t="s">
        <v>10</v>
      </c>
      <c r="G11" t="s">
        <v>40</v>
      </c>
      <c r="H11" t="s">
        <v>41</v>
      </c>
      <c r="I11" s="4">
        <v>3</v>
      </c>
      <c r="J11" s="4">
        <v>4</v>
      </c>
      <c r="K11" s="4">
        <v>3</v>
      </c>
      <c r="L11" s="4">
        <v>2</v>
      </c>
      <c r="M11" s="4">
        <v>2</v>
      </c>
      <c r="N11" s="4">
        <v>2</v>
      </c>
      <c r="O11" s="4">
        <v>1</v>
      </c>
      <c r="P11" s="4">
        <v>3</v>
      </c>
      <c r="Q11" s="4">
        <v>3</v>
      </c>
      <c r="R11" s="4">
        <v>2</v>
      </c>
    </row>
    <row r="12" spans="1:18">
      <c r="A12" t="s">
        <v>15</v>
      </c>
      <c r="B12">
        <v>68</v>
      </c>
      <c r="C12" t="s">
        <v>457</v>
      </c>
      <c r="D12" t="s">
        <v>458</v>
      </c>
      <c r="E12" t="s">
        <v>42</v>
      </c>
      <c r="F12" t="s">
        <v>10</v>
      </c>
      <c r="G12" t="s">
        <v>43</v>
      </c>
      <c r="H12" t="s">
        <v>44</v>
      </c>
      <c r="I12" s="4">
        <v>3</v>
      </c>
      <c r="J12" s="4">
        <v>2</v>
      </c>
      <c r="K12" s="4">
        <v>3</v>
      </c>
      <c r="L12" s="4">
        <v>3</v>
      </c>
      <c r="M12" s="4">
        <v>2</v>
      </c>
      <c r="N12" s="4">
        <v>4</v>
      </c>
      <c r="O12" s="4">
        <v>2</v>
      </c>
      <c r="P12" s="4">
        <v>2</v>
      </c>
      <c r="Q12" s="4">
        <v>3</v>
      </c>
      <c r="R12" s="4">
        <v>2</v>
      </c>
    </row>
    <row r="13" spans="1:18">
      <c r="A13" t="s">
        <v>15</v>
      </c>
      <c r="B13">
        <v>69</v>
      </c>
      <c r="C13" t="s">
        <v>457</v>
      </c>
      <c r="D13" t="s">
        <v>458</v>
      </c>
      <c r="E13" t="s">
        <v>45</v>
      </c>
      <c r="F13" t="s">
        <v>10</v>
      </c>
      <c r="G13" t="s">
        <v>46</v>
      </c>
      <c r="H13" t="s">
        <v>47</v>
      </c>
      <c r="I13" s="4">
        <v>4</v>
      </c>
      <c r="J13" s="4">
        <v>4</v>
      </c>
      <c r="K13" s="4">
        <v>3</v>
      </c>
      <c r="L13" s="4">
        <v>4</v>
      </c>
      <c r="M13" s="4">
        <v>3</v>
      </c>
      <c r="N13" s="4">
        <v>3</v>
      </c>
      <c r="O13" s="4">
        <v>2</v>
      </c>
      <c r="P13" s="4">
        <v>2</v>
      </c>
      <c r="Q13" s="4">
        <v>4</v>
      </c>
      <c r="R13" s="4">
        <v>4</v>
      </c>
    </row>
    <row r="14" spans="1:18">
      <c r="A14" t="s">
        <v>15</v>
      </c>
      <c r="B14">
        <v>142</v>
      </c>
      <c r="C14" t="s">
        <v>457</v>
      </c>
      <c r="D14" t="s">
        <v>458</v>
      </c>
      <c r="E14" t="s">
        <v>48</v>
      </c>
      <c r="F14" t="s">
        <v>12</v>
      </c>
      <c r="G14" t="s">
        <v>49</v>
      </c>
      <c r="H14" t="s">
        <v>33</v>
      </c>
      <c r="I14" s="4">
        <v>3</v>
      </c>
      <c r="J14" s="4">
        <v>3</v>
      </c>
      <c r="K14" s="4">
        <v>4</v>
      </c>
      <c r="L14" s="4">
        <v>4</v>
      </c>
      <c r="M14" s="4">
        <v>3</v>
      </c>
      <c r="O14" s="4">
        <v>3</v>
      </c>
      <c r="P14" s="4">
        <v>4</v>
      </c>
      <c r="Q14" s="4">
        <v>4</v>
      </c>
      <c r="R14" s="4">
        <v>3</v>
      </c>
    </row>
    <row r="15" spans="1:18">
      <c r="A15" t="s">
        <v>15</v>
      </c>
      <c r="B15">
        <v>140</v>
      </c>
      <c r="C15" t="s">
        <v>457</v>
      </c>
      <c r="D15" t="s">
        <v>458</v>
      </c>
      <c r="E15" t="s">
        <v>50</v>
      </c>
      <c r="F15" t="s">
        <v>51</v>
      </c>
      <c r="G15" t="s">
        <v>52</v>
      </c>
      <c r="H15" t="s">
        <v>29</v>
      </c>
      <c r="I15" s="4">
        <v>4</v>
      </c>
      <c r="J15" s="4">
        <v>4</v>
      </c>
      <c r="K15" s="4">
        <v>4</v>
      </c>
      <c r="L15" s="4">
        <v>3</v>
      </c>
      <c r="M15" s="4">
        <v>3</v>
      </c>
      <c r="N15" s="4">
        <v>4</v>
      </c>
      <c r="O15" s="4">
        <v>3</v>
      </c>
      <c r="P15" s="4">
        <v>3</v>
      </c>
      <c r="Q15" s="4">
        <v>4</v>
      </c>
      <c r="R15" s="4">
        <v>4</v>
      </c>
    </row>
    <row r="16" spans="1:18">
      <c r="A16" t="s">
        <v>15</v>
      </c>
      <c r="B16">
        <v>121</v>
      </c>
      <c r="C16" t="s">
        <v>457</v>
      </c>
      <c r="D16" t="s">
        <v>458</v>
      </c>
      <c r="E16" t="s">
        <v>53</v>
      </c>
      <c r="F16" t="s">
        <v>13</v>
      </c>
      <c r="G16" t="s">
        <v>54</v>
      </c>
      <c r="H16" t="s">
        <v>55</v>
      </c>
      <c r="I16" s="4">
        <v>4</v>
      </c>
      <c r="J16" s="4">
        <v>3</v>
      </c>
      <c r="K16" s="4">
        <v>3</v>
      </c>
      <c r="L16" s="4">
        <v>3</v>
      </c>
      <c r="M16" s="4">
        <v>3</v>
      </c>
      <c r="N16" s="4">
        <v>3</v>
      </c>
      <c r="O16" s="4">
        <v>2</v>
      </c>
      <c r="P16" s="4">
        <v>3</v>
      </c>
      <c r="Q16" s="4">
        <v>4</v>
      </c>
      <c r="R16" s="4">
        <v>3</v>
      </c>
    </row>
    <row r="17" spans="1:18">
      <c r="A17" t="s">
        <v>15</v>
      </c>
      <c r="B17">
        <v>9</v>
      </c>
      <c r="C17" t="s">
        <v>457</v>
      </c>
      <c r="D17" t="s">
        <v>458</v>
      </c>
      <c r="E17" t="s">
        <v>56</v>
      </c>
      <c r="F17" t="s">
        <v>10</v>
      </c>
      <c r="G17" t="s">
        <v>57</v>
      </c>
      <c r="H17" t="s">
        <v>58</v>
      </c>
      <c r="I17" s="4">
        <v>4</v>
      </c>
      <c r="J17" s="4">
        <v>4</v>
      </c>
      <c r="K17" s="4">
        <v>4</v>
      </c>
      <c r="L17" s="4">
        <v>3</v>
      </c>
      <c r="M17" s="4">
        <v>2</v>
      </c>
      <c r="N17" s="4">
        <v>4</v>
      </c>
      <c r="O17" s="4">
        <v>2</v>
      </c>
      <c r="P17" s="4">
        <v>2</v>
      </c>
      <c r="Q17" s="4">
        <v>4</v>
      </c>
      <c r="R17" s="4">
        <v>3</v>
      </c>
    </row>
    <row r="18" spans="1:18">
      <c r="A18" t="s">
        <v>15</v>
      </c>
      <c r="B18">
        <v>47</v>
      </c>
      <c r="C18" t="s">
        <v>459</v>
      </c>
      <c r="D18" t="s">
        <v>460</v>
      </c>
      <c r="E18" t="s">
        <v>59</v>
      </c>
      <c r="F18" t="s">
        <v>13</v>
      </c>
      <c r="G18" t="s">
        <v>60</v>
      </c>
      <c r="H18" t="s">
        <v>61</v>
      </c>
      <c r="I18" s="4">
        <v>4</v>
      </c>
      <c r="J18" s="4">
        <v>4</v>
      </c>
      <c r="K18" s="4">
        <v>4</v>
      </c>
      <c r="L18" s="4">
        <v>4</v>
      </c>
      <c r="M18" s="4">
        <v>4</v>
      </c>
      <c r="N18" s="4">
        <v>4</v>
      </c>
      <c r="O18" s="4">
        <v>3</v>
      </c>
      <c r="P18" s="4">
        <v>4</v>
      </c>
      <c r="Q18" s="4">
        <v>4</v>
      </c>
      <c r="R18" s="4">
        <v>4</v>
      </c>
    </row>
    <row r="19" spans="1:18">
      <c r="A19" t="s">
        <v>15</v>
      </c>
      <c r="B19">
        <v>194</v>
      </c>
      <c r="C19" t="s">
        <v>459</v>
      </c>
      <c r="D19" t="s">
        <v>460</v>
      </c>
      <c r="E19" t="s">
        <v>62</v>
      </c>
      <c r="F19" t="s">
        <v>13</v>
      </c>
      <c r="G19" t="s">
        <v>63</v>
      </c>
      <c r="H19" t="s">
        <v>29</v>
      </c>
      <c r="I19" s="4">
        <v>4</v>
      </c>
      <c r="J19" s="4">
        <v>4</v>
      </c>
      <c r="K19" s="4">
        <v>4</v>
      </c>
      <c r="L19" s="4">
        <v>3</v>
      </c>
      <c r="M19" s="4">
        <v>3</v>
      </c>
      <c r="N19" s="4">
        <v>4</v>
      </c>
      <c r="O19" s="4">
        <v>3</v>
      </c>
      <c r="P19" s="4">
        <v>3</v>
      </c>
      <c r="Q19" s="4">
        <v>4</v>
      </c>
      <c r="R19" s="4">
        <v>4</v>
      </c>
    </row>
    <row r="20" spans="1:18">
      <c r="A20" t="s">
        <v>15</v>
      </c>
      <c r="B20">
        <v>113</v>
      </c>
      <c r="C20" t="s">
        <v>459</v>
      </c>
      <c r="D20" t="s">
        <v>460</v>
      </c>
      <c r="E20" t="s">
        <v>64</v>
      </c>
      <c r="F20" t="s">
        <v>13</v>
      </c>
      <c r="G20" t="s">
        <v>65</v>
      </c>
      <c r="H20" t="s">
        <v>66</v>
      </c>
      <c r="I20" s="4">
        <v>4</v>
      </c>
      <c r="J20" s="4">
        <v>4</v>
      </c>
      <c r="K20" s="4">
        <v>4</v>
      </c>
      <c r="L20" s="4">
        <v>3</v>
      </c>
      <c r="M20" s="4">
        <v>1</v>
      </c>
      <c r="N20" s="4">
        <v>4</v>
      </c>
      <c r="O20" s="4">
        <v>2</v>
      </c>
      <c r="P20" s="4">
        <v>2</v>
      </c>
      <c r="Q20" s="4">
        <v>4</v>
      </c>
      <c r="R20" s="4">
        <v>3</v>
      </c>
    </row>
    <row r="21" spans="1:18">
      <c r="A21" t="s">
        <v>15</v>
      </c>
      <c r="B21">
        <v>189</v>
      </c>
      <c r="C21" t="s">
        <v>459</v>
      </c>
      <c r="D21" t="s">
        <v>460</v>
      </c>
      <c r="E21" t="s">
        <v>67</v>
      </c>
      <c r="F21" t="s">
        <v>10</v>
      </c>
      <c r="G21" t="s">
        <v>20</v>
      </c>
      <c r="H21" t="s">
        <v>21</v>
      </c>
      <c r="I21" s="4">
        <v>4</v>
      </c>
      <c r="J21" s="4">
        <v>4</v>
      </c>
      <c r="K21" s="4">
        <v>3</v>
      </c>
      <c r="L21" s="4">
        <v>4</v>
      </c>
      <c r="M21" s="4">
        <v>2</v>
      </c>
      <c r="N21" s="4">
        <v>4</v>
      </c>
      <c r="O21" s="4">
        <v>3</v>
      </c>
      <c r="P21" s="4">
        <v>3</v>
      </c>
      <c r="Q21" s="4">
        <v>4</v>
      </c>
      <c r="R21" s="4">
        <v>4</v>
      </c>
    </row>
    <row r="22" spans="1:18">
      <c r="A22" t="s">
        <v>15</v>
      </c>
      <c r="B22">
        <v>188</v>
      </c>
      <c r="C22" t="s">
        <v>459</v>
      </c>
      <c r="D22" t="s">
        <v>460</v>
      </c>
      <c r="E22" t="s">
        <v>68</v>
      </c>
      <c r="F22" t="s">
        <v>13</v>
      </c>
      <c r="G22" t="s">
        <v>20</v>
      </c>
      <c r="H22" t="s">
        <v>69</v>
      </c>
      <c r="I22" s="4">
        <v>4</v>
      </c>
      <c r="J22" s="4">
        <v>4</v>
      </c>
      <c r="K22" s="4">
        <v>4</v>
      </c>
      <c r="L22" s="4">
        <v>3</v>
      </c>
      <c r="M22" s="4">
        <v>2</v>
      </c>
      <c r="N22" s="4">
        <v>4</v>
      </c>
      <c r="O22" s="4">
        <v>3</v>
      </c>
      <c r="P22" s="4">
        <v>3</v>
      </c>
      <c r="Q22" s="4">
        <v>4</v>
      </c>
      <c r="R22" s="4">
        <v>4</v>
      </c>
    </row>
    <row r="23" spans="1:18">
      <c r="A23" t="s">
        <v>15</v>
      </c>
      <c r="B23">
        <v>45</v>
      </c>
      <c r="C23" t="s">
        <v>459</v>
      </c>
      <c r="D23" t="s">
        <v>460</v>
      </c>
      <c r="E23" t="s">
        <v>70</v>
      </c>
      <c r="F23" t="s">
        <v>10</v>
      </c>
      <c r="G23" t="s">
        <v>35</v>
      </c>
      <c r="H23" t="s">
        <v>61</v>
      </c>
      <c r="I23" s="4">
        <v>4</v>
      </c>
      <c r="J23" s="4">
        <v>4</v>
      </c>
      <c r="K23" s="4">
        <v>4</v>
      </c>
      <c r="L23" s="4">
        <v>4</v>
      </c>
      <c r="M23" s="4">
        <v>4</v>
      </c>
      <c r="N23" s="4">
        <v>4</v>
      </c>
      <c r="O23" s="4">
        <v>3</v>
      </c>
      <c r="P23" s="4">
        <v>4</v>
      </c>
      <c r="Q23" s="4">
        <v>4</v>
      </c>
      <c r="R23" s="4">
        <v>4</v>
      </c>
    </row>
    <row r="24" spans="1:18">
      <c r="A24" t="s">
        <v>15</v>
      </c>
      <c r="B24">
        <v>128</v>
      </c>
      <c r="C24" t="s">
        <v>459</v>
      </c>
      <c r="D24" t="s">
        <v>460</v>
      </c>
      <c r="E24" t="s">
        <v>71</v>
      </c>
      <c r="F24" t="s">
        <v>13</v>
      </c>
      <c r="G24" t="s">
        <v>72</v>
      </c>
      <c r="H24" t="s">
        <v>73</v>
      </c>
      <c r="I24" s="4">
        <v>4</v>
      </c>
      <c r="J24" s="4">
        <v>4</v>
      </c>
      <c r="K24" s="4">
        <v>4</v>
      </c>
      <c r="L24" s="4">
        <v>4</v>
      </c>
      <c r="M24" s="4">
        <v>4</v>
      </c>
      <c r="N24" s="4">
        <v>4</v>
      </c>
      <c r="O24" s="4">
        <v>4</v>
      </c>
      <c r="P24" s="4">
        <v>3</v>
      </c>
      <c r="Q24" s="4">
        <v>4</v>
      </c>
      <c r="R24" s="4">
        <v>4</v>
      </c>
    </row>
    <row r="25" spans="1:18">
      <c r="A25" t="s">
        <v>15</v>
      </c>
      <c r="B25">
        <v>169</v>
      </c>
      <c r="C25" t="s">
        <v>459</v>
      </c>
      <c r="D25" t="s">
        <v>460</v>
      </c>
      <c r="E25" t="s">
        <v>74</v>
      </c>
      <c r="F25" t="s">
        <v>12</v>
      </c>
      <c r="G25" t="s">
        <v>75</v>
      </c>
      <c r="H25" t="s">
        <v>24</v>
      </c>
      <c r="I25" s="4">
        <v>2</v>
      </c>
      <c r="J25" s="4">
        <v>1</v>
      </c>
      <c r="K25" s="4">
        <v>2</v>
      </c>
      <c r="L25" s="4">
        <v>1</v>
      </c>
      <c r="M25" s="4">
        <v>1</v>
      </c>
      <c r="N25" s="4">
        <v>4</v>
      </c>
      <c r="O25" s="4">
        <v>3</v>
      </c>
      <c r="P25" s="4">
        <v>2</v>
      </c>
      <c r="Q25" s="4">
        <v>3</v>
      </c>
      <c r="R25" s="4">
        <v>1</v>
      </c>
    </row>
    <row r="26" spans="1:18">
      <c r="A26" t="s">
        <v>15</v>
      </c>
      <c r="B26">
        <v>67</v>
      </c>
      <c r="C26" t="s">
        <v>459</v>
      </c>
      <c r="D26" t="s">
        <v>460</v>
      </c>
      <c r="E26" t="s">
        <v>76</v>
      </c>
      <c r="F26" t="s">
        <v>13</v>
      </c>
      <c r="G26" t="s">
        <v>43</v>
      </c>
      <c r="H26" t="s">
        <v>58</v>
      </c>
      <c r="I26" s="4">
        <v>3</v>
      </c>
      <c r="J26" s="4">
        <v>3</v>
      </c>
      <c r="K26" s="4">
        <v>3</v>
      </c>
      <c r="L26" s="4">
        <v>2</v>
      </c>
      <c r="M26" s="4">
        <v>2</v>
      </c>
      <c r="N26" s="4">
        <v>4</v>
      </c>
      <c r="O26" s="4">
        <v>2</v>
      </c>
      <c r="P26" s="4">
        <v>2</v>
      </c>
      <c r="Q26" s="4">
        <v>3</v>
      </c>
      <c r="R26" s="4">
        <v>2</v>
      </c>
    </row>
    <row r="27" spans="1:18">
      <c r="A27" t="s">
        <v>15</v>
      </c>
      <c r="B27">
        <v>48</v>
      </c>
      <c r="C27" t="s">
        <v>459</v>
      </c>
      <c r="D27" t="s">
        <v>460</v>
      </c>
      <c r="E27" t="s">
        <v>77</v>
      </c>
      <c r="F27" t="s">
        <v>10</v>
      </c>
      <c r="G27" t="s">
        <v>60</v>
      </c>
      <c r="H27" t="s">
        <v>73</v>
      </c>
      <c r="I27" s="4">
        <v>4</v>
      </c>
      <c r="J27" s="4">
        <v>4</v>
      </c>
      <c r="K27" s="4">
        <v>4</v>
      </c>
      <c r="L27" s="4">
        <v>4</v>
      </c>
      <c r="M27" s="4">
        <v>4</v>
      </c>
      <c r="N27" s="4">
        <v>4</v>
      </c>
      <c r="O27" s="4">
        <v>3</v>
      </c>
      <c r="P27" s="4">
        <v>4</v>
      </c>
      <c r="Q27" s="4">
        <v>4</v>
      </c>
      <c r="R27" s="4">
        <v>4</v>
      </c>
    </row>
    <row r="28" spans="1:18">
      <c r="A28" t="s">
        <v>15</v>
      </c>
      <c r="B28">
        <v>16</v>
      </c>
      <c r="C28" t="s">
        <v>459</v>
      </c>
      <c r="D28" t="s">
        <v>460</v>
      </c>
      <c r="E28" t="s">
        <v>78</v>
      </c>
      <c r="F28" t="s">
        <v>12</v>
      </c>
      <c r="G28" t="s">
        <v>79</v>
      </c>
      <c r="H28" t="s">
        <v>80</v>
      </c>
      <c r="I28" s="4">
        <v>3</v>
      </c>
      <c r="J28" s="4">
        <v>2</v>
      </c>
      <c r="K28" s="4">
        <v>2</v>
      </c>
      <c r="L28" s="4">
        <v>3</v>
      </c>
      <c r="M28" s="4">
        <v>2</v>
      </c>
      <c r="N28" s="4">
        <v>3</v>
      </c>
      <c r="O28" s="4">
        <v>2</v>
      </c>
      <c r="P28" s="4">
        <v>3</v>
      </c>
      <c r="Q28" s="4">
        <v>3</v>
      </c>
      <c r="R28" s="4">
        <v>3</v>
      </c>
    </row>
    <row r="29" spans="1:18">
      <c r="A29" t="s">
        <v>15</v>
      </c>
      <c r="B29">
        <v>155</v>
      </c>
      <c r="C29" t="s">
        <v>459</v>
      </c>
      <c r="D29" t="s">
        <v>460</v>
      </c>
      <c r="E29" t="s">
        <v>81</v>
      </c>
      <c r="F29" t="s">
        <v>13</v>
      </c>
      <c r="G29" t="s">
        <v>82</v>
      </c>
      <c r="H29" t="s">
        <v>36</v>
      </c>
      <c r="I29" s="4">
        <v>4</v>
      </c>
      <c r="J29" s="4">
        <v>4</v>
      </c>
      <c r="K29" s="4">
        <v>4</v>
      </c>
      <c r="L29" s="4">
        <v>1</v>
      </c>
      <c r="M29" s="4">
        <v>1</v>
      </c>
      <c r="N29" s="4">
        <v>4</v>
      </c>
      <c r="O29" s="4">
        <v>1</v>
      </c>
      <c r="P29" s="4">
        <v>1</v>
      </c>
      <c r="Q29" s="4">
        <v>4</v>
      </c>
      <c r="R29" s="4">
        <v>3</v>
      </c>
    </row>
    <row r="30" spans="1:18">
      <c r="A30" t="s">
        <v>15</v>
      </c>
      <c r="B30">
        <v>130</v>
      </c>
      <c r="C30" t="s">
        <v>459</v>
      </c>
      <c r="D30" t="s">
        <v>460</v>
      </c>
      <c r="E30" t="s">
        <v>83</v>
      </c>
      <c r="F30" t="s">
        <v>13</v>
      </c>
      <c r="G30" t="s">
        <v>84</v>
      </c>
      <c r="H30" t="s">
        <v>66</v>
      </c>
      <c r="I30" s="4">
        <v>3</v>
      </c>
      <c r="J30" s="4">
        <v>4</v>
      </c>
      <c r="K30" s="4">
        <v>3</v>
      </c>
      <c r="L30" s="4">
        <v>3</v>
      </c>
      <c r="M30" s="4">
        <v>2</v>
      </c>
      <c r="N30" s="4">
        <v>4</v>
      </c>
      <c r="O30" s="4">
        <v>3</v>
      </c>
      <c r="P30" s="4">
        <v>2</v>
      </c>
      <c r="Q30" s="4">
        <v>4</v>
      </c>
      <c r="R30" s="4">
        <v>3</v>
      </c>
    </row>
    <row r="31" spans="1:18">
      <c r="A31" t="s">
        <v>15</v>
      </c>
      <c r="B31">
        <v>244</v>
      </c>
      <c r="C31" t="s">
        <v>459</v>
      </c>
      <c r="D31" t="s">
        <v>460</v>
      </c>
      <c r="E31" t="s">
        <v>85</v>
      </c>
      <c r="F31" t="s">
        <v>10</v>
      </c>
      <c r="G31" t="s">
        <v>86</v>
      </c>
      <c r="H31" t="s">
        <v>58</v>
      </c>
      <c r="I31" s="4">
        <v>3</v>
      </c>
      <c r="J31" s="4">
        <v>4</v>
      </c>
      <c r="K31" s="4">
        <v>4</v>
      </c>
      <c r="L31" s="4">
        <v>2</v>
      </c>
      <c r="M31" s="4">
        <v>2</v>
      </c>
      <c r="N31" s="4">
        <v>4</v>
      </c>
      <c r="O31" s="4">
        <v>3</v>
      </c>
      <c r="P31" s="4">
        <v>3</v>
      </c>
      <c r="Q31" s="4">
        <v>4</v>
      </c>
      <c r="R31" s="4">
        <v>4</v>
      </c>
    </row>
    <row r="32" spans="1:18">
      <c r="A32" t="s">
        <v>15</v>
      </c>
      <c r="B32">
        <v>235</v>
      </c>
      <c r="C32" t="s">
        <v>459</v>
      </c>
      <c r="D32" t="s">
        <v>460</v>
      </c>
      <c r="E32" t="s">
        <v>87</v>
      </c>
      <c r="F32" t="s">
        <v>13</v>
      </c>
      <c r="G32" t="s">
        <v>88</v>
      </c>
      <c r="H32" t="s">
        <v>66</v>
      </c>
      <c r="I32" s="4">
        <v>3</v>
      </c>
      <c r="J32" s="4">
        <v>3</v>
      </c>
      <c r="K32" s="4">
        <v>3</v>
      </c>
      <c r="L32" s="4">
        <v>3</v>
      </c>
      <c r="M32" s="4">
        <v>2</v>
      </c>
      <c r="N32" s="4">
        <v>4</v>
      </c>
      <c r="O32" s="4">
        <v>2</v>
      </c>
      <c r="P32" s="4">
        <v>2</v>
      </c>
      <c r="Q32" s="4">
        <v>4</v>
      </c>
      <c r="R32" s="4">
        <v>4</v>
      </c>
    </row>
    <row r="33" spans="1:18">
      <c r="A33" t="s">
        <v>15</v>
      </c>
      <c r="B33">
        <v>26</v>
      </c>
      <c r="C33" t="s">
        <v>461</v>
      </c>
      <c r="D33" t="s">
        <v>462</v>
      </c>
      <c r="E33" t="s">
        <v>89</v>
      </c>
      <c r="F33" t="s">
        <v>12</v>
      </c>
      <c r="G33" t="s">
        <v>90</v>
      </c>
      <c r="H33" t="s">
        <v>11</v>
      </c>
      <c r="I33" s="4">
        <v>3</v>
      </c>
      <c r="J33" s="4">
        <v>3</v>
      </c>
      <c r="K33" s="4">
        <v>4</v>
      </c>
      <c r="L33" s="4">
        <v>4</v>
      </c>
      <c r="M33" s="4">
        <v>2</v>
      </c>
      <c r="N33" s="4">
        <v>3</v>
      </c>
      <c r="O33" s="4">
        <v>3</v>
      </c>
      <c r="P33" s="4">
        <v>1</v>
      </c>
      <c r="Q33" s="4">
        <v>4</v>
      </c>
      <c r="R33" s="4">
        <v>2</v>
      </c>
    </row>
    <row r="34" spans="1:18">
      <c r="A34" t="s">
        <v>15</v>
      </c>
      <c r="B34">
        <v>173</v>
      </c>
      <c r="C34" t="s">
        <v>461</v>
      </c>
      <c r="D34" t="s">
        <v>462</v>
      </c>
      <c r="E34" t="s">
        <v>91</v>
      </c>
      <c r="F34" t="s">
        <v>12</v>
      </c>
      <c r="G34" t="s">
        <v>92</v>
      </c>
      <c r="H34" t="s">
        <v>33</v>
      </c>
      <c r="I34" s="4">
        <v>3</v>
      </c>
      <c r="J34" s="4">
        <v>3</v>
      </c>
      <c r="K34" s="4">
        <v>3</v>
      </c>
      <c r="L34" s="4">
        <v>3</v>
      </c>
      <c r="M34" s="4">
        <v>3</v>
      </c>
      <c r="N34" s="4">
        <v>4</v>
      </c>
      <c r="O34" s="4">
        <v>4</v>
      </c>
      <c r="P34" s="4">
        <v>3</v>
      </c>
      <c r="Q34" s="4">
        <v>4</v>
      </c>
      <c r="R34" s="4">
        <v>4</v>
      </c>
    </row>
    <row r="35" spans="1:18">
      <c r="A35" t="s">
        <v>15</v>
      </c>
      <c r="B35">
        <v>175</v>
      </c>
      <c r="C35" t="s">
        <v>461</v>
      </c>
      <c r="D35" t="s">
        <v>462</v>
      </c>
      <c r="E35" t="s">
        <v>93</v>
      </c>
      <c r="F35" t="s">
        <v>12</v>
      </c>
      <c r="G35" t="s">
        <v>94</v>
      </c>
      <c r="H35" t="s">
        <v>33</v>
      </c>
      <c r="I35" s="4">
        <v>4</v>
      </c>
      <c r="J35" s="4">
        <v>4</v>
      </c>
      <c r="K35" s="4">
        <v>2</v>
      </c>
      <c r="L35" s="4">
        <v>2</v>
      </c>
      <c r="M35" s="4">
        <v>1</v>
      </c>
      <c r="N35" s="4">
        <v>4</v>
      </c>
      <c r="O35" s="4">
        <v>2</v>
      </c>
      <c r="P35" s="4">
        <v>3</v>
      </c>
      <c r="Q35" s="4">
        <v>3</v>
      </c>
      <c r="R35" s="4">
        <v>3</v>
      </c>
    </row>
    <row r="36" spans="1:18">
      <c r="A36" t="s">
        <v>15</v>
      </c>
      <c r="B36">
        <v>185</v>
      </c>
      <c r="C36" t="s">
        <v>461</v>
      </c>
      <c r="D36" t="s">
        <v>462</v>
      </c>
      <c r="E36" t="s">
        <v>95</v>
      </c>
      <c r="F36" t="s">
        <v>12</v>
      </c>
      <c r="G36" t="s">
        <v>96</v>
      </c>
      <c r="H36" t="s">
        <v>97</v>
      </c>
      <c r="I36" s="4">
        <v>3</v>
      </c>
      <c r="J36" s="4">
        <v>3</v>
      </c>
      <c r="K36" s="4">
        <v>3</v>
      </c>
      <c r="L36" s="4">
        <v>3</v>
      </c>
      <c r="M36" s="4">
        <v>2</v>
      </c>
      <c r="N36" s="4">
        <v>3</v>
      </c>
      <c r="O36" s="4">
        <v>3</v>
      </c>
      <c r="P36" s="4">
        <v>2</v>
      </c>
      <c r="Q36" s="4">
        <v>3</v>
      </c>
      <c r="R36" s="4">
        <v>3</v>
      </c>
    </row>
    <row r="37" spans="1:18">
      <c r="A37" t="s">
        <v>15</v>
      </c>
      <c r="B37">
        <v>233</v>
      </c>
      <c r="C37" t="s">
        <v>461</v>
      </c>
      <c r="D37" t="s">
        <v>462</v>
      </c>
      <c r="E37" t="s">
        <v>98</v>
      </c>
      <c r="F37" t="s">
        <v>12</v>
      </c>
      <c r="G37" t="s">
        <v>99</v>
      </c>
      <c r="H37" t="s">
        <v>27</v>
      </c>
      <c r="I37" s="4">
        <v>4</v>
      </c>
      <c r="J37" s="4">
        <v>4</v>
      </c>
      <c r="K37" s="4">
        <v>4</v>
      </c>
      <c r="L37" s="4">
        <v>4</v>
      </c>
      <c r="M37" s="4">
        <v>4</v>
      </c>
      <c r="N37" s="4">
        <v>4</v>
      </c>
      <c r="O37" s="4">
        <v>2</v>
      </c>
      <c r="P37" s="4">
        <v>3</v>
      </c>
      <c r="Q37" s="4">
        <v>4</v>
      </c>
      <c r="R37" s="4">
        <v>4</v>
      </c>
    </row>
    <row r="38" spans="1:18">
      <c r="A38" t="s">
        <v>15</v>
      </c>
      <c r="B38">
        <v>172</v>
      </c>
      <c r="C38" t="s">
        <v>461</v>
      </c>
      <c r="D38" t="s">
        <v>462</v>
      </c>
      <c r="E38" t="s">
        <v>100</v>
      </c>
      <c r="F38" t="s">
        <v>12</v>
      </c>
      <c r="G38" t="s">
        <v>92</v>
      </c>
      <c r="H38" t="s">
        <v>27</v>
      </c>
      <c r="I38" s="4">
        <v>3</v>
      </c>
      <c r="J38" s="4">
        <v>3</v>
      </c>
      <c r="K38" s="4">
        <v>3</v>
      </c>
      <c r="L38" s="4">
        <v>2</v>
      </c>
      <c r="M38" s="4">
        <v>3</v>
      </c>
      <c r="N38" s="4">
        <v>3</v>
      </c>
      <c r="O38" s="4">
        <v>2</v>
      </c>
      <c r="P38" s="4">
        <v>2</v>
      </c>
      <c r="Q38" s="4">
        <v>3</v>
      </c>
      <c r="R38" s="4">
        <v>4</v>
      </c>
    </row>
    <row r="39" spans="1:18">
      <c r="A39" t="s">
        <v>15</v>
      </c>
      <c r="B39">
        <v>245</v>
      </c>
      <c r="C39" t="s">
        <v>461</v>
      </c>
      <c r="D39" t="s">
        <v>462</v>
      </c>
      <c r="E39" t="s">
        <v>101</v>
      </c>
      <c r="F39" t="s">
        <v>12</v>
      </c>
      <c r="G39" t="s">
        <v>102</v>
      </c>
      <c r="H39" t="s">
        <v>33</v>
      </c>
      <c r="I39" s="4">
        <v>3</v>
      </c>
      <c r="J39" s="4">
        <v>4</v>
      </c>
      <c r="K39" s="4">
        <v>4</v>
      </c>
      <c r="L39" s="4">
        <v>4</v>
      </c>
      <c r="M39" s="4">
        <v>3</v>
      </c>
      <c r="N39" s="4">
        <v>3</v>
      </c>
      <c r="O39" s="4">
        <v>3</v>
      </c>
      <c r="P39" s="4">
        <v>2</v>
      </c>
      <c r="Q39" s="4">
        <v>4</v>
      </c>
      <c r="R39" s="4">
        <v>3</v>
      </c>
    </row>
    <row r="40" spans="1:18">
      <c r="A40" t="s">
        <v>15</v>
      </c>
      <c r="B40">
        <v>17</v>
      </c>
      <c r="C40" t="s">
        <v>461</v>
      </c>
      <c r="D40" t="s">
        <v>462</v>
      </c>
      <c r="E40" t="s">
        <v>103</v>
      </c>
      <c r="F40" t="s">
        <v>12</v>
      </c>
      <c r="G40" t="s">
        <v>79</v>
      </c>
      <c r="H40" t="s">
        <v>97</v>
      </c>
      <c r="I40" s="4">
        <v>2</v>
      </c>
      <c r="J40" s="4">
        <v>3</v>
      </c>
      <c r="K40" s="4">
        <v>2</v>
      </c>
      <c r="L40" s="4">
        <v>3</v>
      </c>
      <c r="M40" s="4">
        <v>2</v>
      </c>
      <c r="N40" s="4">
        <v>3</v>
      </c>
      <c r="O40" s="4">
        <v>2</v>
      </c>
      <c r="P40" s="4">
        <v>3</v>
      </c>
      <c r="Q40" s="4">
        <v>3</v>
      </c>
      <c r="R40" s="4">
        <v>3</v>
      </c>
    </row>
    <row r="41" spans="1:18">
      <c r="A41" t="s">
        <v>15</v>
      </c>
      <c r="B41">
        <v>248</v>
      </c>
      <c r="C41" t="s">
        <v>461</v>
      </c>
      <c r="D41" t="s">
        <v>462</v>
      </c>
      <c r="E41" t="s">
        <v>104</v>
      </c>
      <c r="F41" t="s">
        <v>12</v>
      </c>
      <c r="G41" t="s">
        <v>105</v>
      </c>
      <c r="H41" t="s">
        <v>51</v>
      </c>
      <c r="I41" s="4">
        <v>4</v>
      </c>
      <c r="J41" s="4">
        <v>4</v>
      </c>
      <c r="K41" s="4">
        <v>3</v>
      </c>
      <c r="L41" s="4">
        <v>4</v>
      </c>
      <c r="M41" s="4">
        <v>3</v>
      </c>
      <c r="N41" s="4">
        <v>4</v>
      </c>
      <c r="O41" s="4">
        <v>3</v>
      </c>
      <c r="P41" s="4">
        <v>3</v>
      </c>
      <c r="Q41" s="4">
        <v>4</v>
      </c>
      <c r="R41" s="4">
        <v>3</v>
      </c>
    </row>
    <row r="42" spans="1:18">
      <c r="A42" t="s">
        <v>15</v>
      </c>
      <c r="B42">
        <v>195</v>
      </c>
      <c r="C42" t="s">
        <v>461</v>
      </c>
      <c r="D42" t="s">
        <v>462</v>
      </c>
      <c r="E42" t="s">
        <v>106</v>
      </c>
      <c r="F42" t="s">
        <v>12</v>
      </c>
      <c r="G42" t="s">
        <v>107</v>
      </c>
      <c r="H42" t="s">
        <v>13</v>
      </c>
      <c r="I42" s="4">
        <v>4</v>
      </c>
      <c r="J42" s="4">
        <v>4</v>
      </c>
      <c r="K42" s="4">
        <v>4</v>
      </c>
      <c r="L42" s="4">
        <v>4</v>
      </c>
      <c r="M42" s="4">
        <v>2</v>
      </c>
      <c r="N42" s="4">
        <v>4</v>
      </c>
      <c r="O42" s="4">
        <v>2</v>
      </c>
      <c r="P42" s="4">
        <v>2</v>
      </c>
      <c r="Q42" s="4">
        <v>4</v>
      </c>
      <c r="R42" s="4">
        <v>3</v>
      </c>
    </row>
    <row r="43" spans="1:18">
      <c r="A43" t="s">
        <v>15</v>
      </c>
      <c r="B43">
        <v>108</v>
      </c>
      <c r="C43" t="s">
        <v>461</v>
      </c>
      <c r="D43" t="s">
        <v>462</v>
      </c>
      <c r="E43" t="s">
        <v>108</v>
      </c>
      <c r="F43" t="s">
        <v>10</v>
      </c>
      <c r="G43" t="s">
        <v>109</v>
      </c>
      <c r="H43" t="s">
        <v>41</v>
      </c>
      <c r="I43" s="4">
        <v>3</v>
      </c>
      <c r="J43" s="4">
        <v>3</v>
      </c>
      <c r="K43" s="4">
        <v>4</v>
      </c>
      <c r="L43" s="4">
        <v>4</v>
      </c>
      <c r="M43" s="4">
        <v>3</v>
      </c>
      <c r="N43" s="4">
        <v>3</v>
      </c>
      <c r="O43" s="4">
        <v>3</v>
      </c>
      <c r="P43" s="4">
        <v>2</v>
      </c>
      <c r="Q43" s="4">
        <v>3</v>
      </c>
      <c r="R43" s="4">
        <v>3</v>
      </c>
    </row>
    <row r="44" spans="1:18">
      <c r="A44" t="s">
        <v>15</v>
      </c>
      <c r="B44">
        <v>111</v>
      </c>
      <c r="C44" t="s">
        <v>461</v>
      </c>
      <c r="D44" t="s">
        <v>462</v>
      </c>
      <c r="E44" t="s">
        <v>110</v>
      </c>
      <c r="F44" t="s">
        <v>12</v>
      </c>
      <c r="G44" t="s">
        <v>111</v>
      </c>
      <c r="H44" t="s">
        <v>112</v>
      </c>
      <c r="I44" s="4">
        <v>3</v>
      </c>
      <c r="J44" s="4">
        <v>3</v>
      </c>
      <c r="K44" s="4">
        <v>3</v>
      </c>
      <c r="L44" s="4">
        <v>3</v>
      </c>
      <c r="M44" s="4">
        <v>3</v>
      </c>
      <c r="N44" s="4">
        <v>3</v>
      </c>
      <c r="O44" s="4">
        <v>3</v>
      </c>
      <c r="P44" s="4">
        <v>1</v>
      </c>
      <c r="Q44" s="4">
        <v>3</v>
      </c>
      <c r="R44" s="4">
        <v>3</v>
      </c>
    </row>
    <row r="45" spans="1:18">
      <c r="A45" t="s">
        <v>15</v>
      </c>
      <c r="B45">
        <v>63</v>
      </c>
      <c r="C45" t="s">
        <v>461</v>
      </c>
      <c r="D45" t="s">
        <v>462</v>
      </c>
      <c r="E45" t="s">
        <v>113</v>
      </c>
      <c r="F45" t="s">
        <v>12</v>
      </c>
      <c r="G45" t="s">
        <v>114</v>
      </c>
      <c r="H45" t="s">
        <v>115</v>
      </c>
      <c r="I45" s="4">
        <v>3</v>
      </c>
      <c r="J45" s="4">
        <v>3</v>
      </c>
      <c r="K45" s="4">
        <v>3</v>
      </c>
      <c r="L45" s="4">
        <v>3</v>
      </c>
      <c r="M45" s="4">
        <v>3</v>
      </c>
      <c r="N45" s="4">
        <v>4</v>
      </c>
      <c r="O45" s="4">
        <v>3</v>
      </c>
      <c r="P45" s="4">
        <v>3</v>
      </c>
      <c r="Q45" s="4">
        <v>4</v>
      </c>
      <c r="R45" s="4">
        <v>4</v>
      </c>
    </row>
    <row r="46" spans="1:18">
      <c r="A46" t="s">
        <v>116</v>
      </c>
      <c r="B46">
        <v>114</v>
      </c>
      <c r="C46" t="s">
        <v>463</v>
      </c>
      <c r="D46" t="s">
        <v>464</v>
      </c>
      <c r="E46" t="s">
        <v>117</v>
      </c>
      <c r="F46" t="s">
        <v>7</v>
      </c>
      <c r="G46" t="s">
        <v>111</v>
      </c>
      <c r="H46" t="s">
        <v>118</v>
      </c>
      <c r="I46" s="4">
        <v>3</v>
      </c>
      <c r="J46" s="4">
        <v>3</v>
      </c>
      <c r="K46" s="4">
        <v>3</v>
      </c>
      <c r="L46" s="4">
        <v>3</v>
      </c>
      <c r="M46" s="4">
        <v>3</v>
      </c>
      <c r="N46" s="4">
        <v>3</v>
      </c>
      <c r="O46" s="4">
        <v>3</v>
      </c>
      <c r="P46" s="4">
        <v>2</v>
      </c>
      <c r="Q46" s="4">
        <v>3</v>
      </c>
      <c r="R46" s="4">
        <v>3</v>
      </c>
    </row>
    <row r="47" spans="1:18">
      <c r="A47" t="s">
        <v>116</v>
      </c>
      <c r="B47">
        <v>177</v>
      </c>
      <c r="C47" t="s">
        <v>463</v>
      </c>
      <c r="D47" t="s">
        <v>464</v>
      </c>
      <c r="E47" t="s">
        <v>119</v>
      </c>
      <c r="F47" t="s">
        <v>13</v>
      </c>
      <c r="G47" t="s">
        <v>120</v>
      </c>
      <c r="H47" t="s">
        <v>29</v>
      </c>
      <c r="I47" s="4">
        <v>4</v>
      </c>
      <c r="J47" s="4">
        <v>2</v>
      </c>
      <c r="K47" s="4">
        <v>3</v>
      </c>
      <c r="L47" s="4">
        <v>2</v>
      </c>
      <c r="M47" s="4">
        <v>2</v>
      </c>
      <c r="N47" s="4">
        <v>3</v>
      </c>
      <c r="O47" s="4">
        <v>3</v>
      </c>
      <c r="P47" s="4">
        <v>2</v>
      </c>
      <c r="Q47" s="4">
        <v>3</v>
      </c>
      <c r="R47" s="4">
        <v>3</v>
      </c>
    </row>
    <row r="48" spans="1:18">
      <c r="A48" t="s">
        <v>116</v>
      </c>
      <c r="B48">
        <v>176</v>
      </c>
      <c r="C48" t="s">
        <v>463</v>
      </c>
      <c r="D48" t="s">
        <v>464</v>
      </c>
      <c r="E48" t="s">
        <v>121</v>
      </c>
      <c r="F48" t="s">
        <v>13</v>
      </c>
      <c r="G48" t="s">
        <v>122</v>
      </c>
      <c r="H48" t="s">
        <v>29</v>
      </c>
      <c r="I48" s="4">
        <v>4</v>
      </c>
      <c r="J48" s="4">
        <v>3</v>
      </c>
      <c r="K48" s="4">
        <v>4</v>
      </c>
      <c r="L48" s="4">
        <v>3</v>
      </c>
      <c r="M48" s="4">
        <v>2</v>
      </c>
      <c r="N48" s="4">
        <v>3</v>
      </c>
      <c r="O48" s="4">
        <v>2</v>
      </c>
      <c r="P48" s="4">
        <v>1</v>
      </c>
      <c r="Q48" s="4">
        <v>4</v>
      </c>
      <c r="R48" s="4">
        <v>4</v>
      </c>
    </row>
    <row r="49" spans="1:18">
      <c r="A49" t="s">
        <v>116</v>
      </c>
      <c r="B49">
        <v>12</v>
      </c>
      <c r="C49" t="s">
        <v>463</v>
      </c>
      <c r="D49" t="s">
        <v>464</v>
      </c>
      <c r="E49" t="s">
        <v>123</v>
      </c>
      <c r="F49" t="s">
        <v>13</v>
      </c>
      <c r="G49" t="s">
        <v>124</v>
      </c>
      <c r="H49" t="s">
        <v>29</v>
      </c>
      <c r="I49" s="4">
        <v>3</v>
      </c>
      <c r="J49" s="4">
        <v>3</v>
      </c>
      <c r="K49" s="4">
        <v>4</v>
      </c>
      <c r="L49" s="4">
        <v>3</v>
      </c>
      <c r="M49" s="4">
        <v>3</v>
      </c>
      <c r="N49" s="4">
        <v>3</v>
      </c>
      <c r="O49" s="4">
        <v>3</v>
      </c>
      <c r="P49" s="4">
        <v>3</v>
      </c>
      <c r="Q49" s="4">
        <v>4</v>
      </c>
      <c r="R49" s="4">
        <v>4</v>
      </c>
    </row>
    <row r="50" spans="1:18">
      <c r="A50" t="s">
        <v>116</v>
      </c>
      <c r="B50">
        <v>170</v>
      </c>
      <c r="C50" t="s">
        <v>463</v>
      </c>
      <c r="D50" t="s">
        <v>464</v>
      </c>
      <c r="E50" t="s">
        <v>125</v>
      </c>
      <c r="F50" t="s">
        <v>13</v>
      </c>
      <c r="G50" t="s">
        <v>126</v>
      </c>
      <c r="H50" t="s">
        <v>41</v>
      </c>
      <c r="I50" s="4">
        <v>3</v>
      </c>
      <c r="J50" s="4">
        <v>3</v>
      </c>
      <c r="K50" s="4">
        <v>3</v>
      </c>
      <c r="L50" s="4">
        <v>4</v>
      </c>
      <c r="M50" s="4">
        <v>2</v>
      </c>
      <c r="N50" s="4">
        <v>4</v>
      </c>
      <c r="O50" s="4">
        <v>3</v>
      </c>
      <c r="P50" s="4">
        <v>1</v>
      </c>
      <c r="Q50" s="4">
        <v>3</v>
      </c>
      <c r="R50" s="4">
        <v>3</v>
      </c>
    </row>
    <row r="51" spans="1:18">
      <c r="A51" t="s">
        <v>116</v>
      </c>
      <c r="B51">
        <v>167</v>
      </c>
      <c r="C51" t="s">
        <v>463</v>
      </c>
      <c r="D51" t="s">
        <v>464</v>
      </c>
      <c r="E51" t="s">
        <v>127</v>
      </c>
      <c r="F51" t="s">
        <v>10</v>
      </c>
      <c r="G51" t="s">
        <v>128</v>
      </c>
      <c r="H51" t="s">
        <v>14</v>
      </c>
      <c r="I51" s="4">
        <v>3</v>
      </c>
      <c r="J51" s="4">
        <v>3</v>
      </c>
      <c r="K51" s="4">
        <v>4</v>
      </c>
      <c r="L51" s="4">
        <v>4</v>
      </c>
      <c r="M51" s="4">
        <v>4</v>
      </c>
      <c r="N51" s="4">
        <v>4</v>
      </c>
      <c r="O51" s="4">
        <v>1</v>
      </c>
      <c r="P51" s="4">
        <v>2</v>
      </c>
      <c r="Q51" s="4">
        <v>4</v>
      </c>
      <c r="R51" s="4">
        <v>4</v>
      </c>
    </row>
    <row r="52" spans="1:18">
      <c r="A52" t="s">
        <v>116</v>
      </c>
      <c r="B52">
        <v>162</v>
      </c>
      <c r="C52" t="s">
        <v>463</v>
      </c>
      <c r="D52" t="s">
        <v>464</v>
      </c>
      <c r="E52" t="s">
        <v>129</v>
      </c>
      <c r="F52" t="s">
        <v>10</v>
      </c>
      <c r="G52" t="s">
        <v>130</v>
      </c>
      <c r="H52" t="s">
        <v>131</v>
      </c>
      <c r="I52" s="4">
        <v>4</v>
      </c>
      <c r="J52" s="4">
        <v>4</v>
      </c>
      <c r="K52" s="4">
        <v>4</v>
      </c>
      <c r="L52" s="4">
        <v>2</v>
      </c>
      <c r="M52" s="4">
        <v>1</v>
      </c>
      <c r="N52" s="4">
        <v>3</v>
      </c>
      <c r="O52" s="4">
        <v>3</v>
      </c>
      <c r="P52" s="4">
        <v>3</v>
      </c>
      <c r="Q52" s="4">
        <v>4</v>
      </c>
      <c r="R52" s="4">
        <v>4</v>
      </c>
    </row>
    <row r="53" spans="1:18">
      <c r="A53" t="s">
        <v>116</v>
      </c>
      <c r="B53">
        <v>152</v>
      </c>
      <c r="C53" t="s">
        <v>463</v>
      </c>
      <c r="D53" t="s">
        <v>464</v>
      </c>
      <c r="E53" t="s">
        <v>132</v>
      </c>
      <c r="F53" t="s">
        <v>10</v>
      </c>
      <c r="G53" t="s">
        <v>133</v>
      </c>
      <c r="H53" t="s">
        <v>97</v>
      </c>
      <c r="I53" s="4">
        <v>3</v>
      </c>
      <c r="J53" s="4">
        <v>3</v>
      </c>
      <c r="K53" s="4">
        <v>3</v>
      </c>
      <c r="L53" s="4">
        <v>3</v>
      </c>
      <c r="M53" s="4">
        <v>3</v>
      </c>
      <c r="N53" s="4">
        <v>3</v>
      </c>
      <c r="O53" s="4">
        <v>3</v>
      </c>
      <c r="P53" s="4">
        <v>3</v>
      </c>
      <c r="Q53" s="4">
        <v>3</v>
      </c>
      <c r="R53" s="4">
        <v>4</v>
      </c>
    </row>
    <row r="54" spans="1:18">
      <c r="A54" t="s">
        <v>116</v>
      </c>
      <c r="B54">
        <v>247</v>
      </c>
      <c r="C54" t="s">
        <v>463</v>
      </c>
      <c r="D54" t="s">
        <v>464</v>
      </c>
      <c r="E54" t="s">
        <v>134</v>
      </c>
      <c r="F54" t="s">
        <v>13</v>
      </c>
      <c r="G54" t="s">
        <v>135</v>
      </c>
      <c r="H54" t="s">
        <v>24</v>
      </c>
      <c r="I54" s="4">
        <v>3</v>
      </c>
      <c r="J54" s="4">
        <v>2</v>
      </c>
      <c r="K54" s="4">
        <v>2</v>
      </c>
      <c r="L54" s="4">
        <v>2</v>
      </c>
      <c r="M54" s="4">
        <v>2</v>
      </c>
      <c r="N54" s="4">
        <v>3</v>
      </c>
      <c r="O54" s="4">
        <v>2</v>
      </c>
      <c r="P54" s="4">
        <v>2</v>
      </c>
      <c r="Q54" s="4">
        <v>3</v>
      </c>
      <c r="R54" s="4">
        <v>3</v>
      </c>
    </row>
    <row r="55" spans="1:18">
      <c r="A55" t="s">
        <v>116</v>
      </c>
      <c r="B55">
        <v>252</v>
      </c>
      <c r="C55" t="s">
        <v>463</v>
      </c>
      <c r="D55" t="s">
        <v>464</v>
      </c>
      <c r="E55" t="s">
        <v>136</v>
      </c>
      <c r="F55" t="s">
        <v>51</v>
      </c>
      <c r="G55" t="s">
        <v>137</v>
      </c>
      <c r="H55" t="s">
        <v>38</v>
      </c>
      <c r="I55" s="4">
        <v>3</v>
      </c>
      <c r="J55" s="4">
        <v>4</v>
      </c>
      <c r="K55" s="4">
        <v>4</v>
      </c>
      <c r="L55" s="4">
        <v>2</v>
      </c>
      <c r="M55" s="4">
        <v>2</v>
      </c>
      <c r="N55" s="4">
        <v>4</v>
      </c>
      <c r="O55" s="4">
        <v>2</v>
      </c>
      <c r="P55" s="4">
        <v>3</v>
      </c>
      <c r="Q55" s="4">
        <v>4</v>
      </c>
      <c r="R55" s="4">
        <v>3</v>
      </c>
    </row>
    <row r="56" spans="1:18">
      <c r="A56" t="s">
        <v>116</v>
      </c>
      <c r="B56">
        <v>251</v>
      </c>
      <c r="C56" t="s">
        <v>463</v>
      </c>
      <c r="D56" t="s">
        <v>464</v>
      </c>
      <c r="E56" t="s">
        <v>138</v>
      </c>
      <c r="F56" t="s">
        <v>13</v>
      </c>
      <c r="G56" t="s">
        <v>137</v>
      </c>
      <c r="H56" t="s">
        <v>139</v>
      </c>
      <c r="I56" s="4">
        <v>2</v>
      </c>
      <c r="J56" s="4">
        <v>4</v>
      </c>
      <c r="K56" s="4">
        <v>4</v>
      </c>
      <c r="L56" s="4">
        <v>1</v>
      </c>
      <c r="M56" s="4">
        <v>2</v>
      </c>
      <c r="N56" s="4">
        <v>4</v>
      </c>
      <c r="O56" s="4">
        <v>2</v>
      </c>
      <c r="P56" s="4">
        <v>3</v>
      </c>
      <c r="Q56" s="4">
        <v>4</v>
      </c>
      <c r="R56" s="4">
        <v>4</v>
      </c>
    </row>
    <row r="57" spans="1:18">
      <c r="A57" t="s">
        <v>116</v>
      </c>
      <c r="B57">
        <v>163</v>
      </c>
      <c r="C57" t="s">
        <v>463</v>
      </c>
      <c r="D57" t="s">
        <v>464</v>
      </c>
      <c r="E57" t="s">
        <v>140</v>
      </c>
      <c r="F57" t="s">
        <v>10</v>
      </c>
      <c r="G57" t="s">
        <v>130</v>
      </c>
      <c r="H57" t="s">
        <v>14</v>
      </c>
      <c r="I57" s="4">
        <v>4</v>
      </c>
      <c r="J57" s="4">
        <v>4</v>
      </c>
      <c r="K57" s="4">
        <v>4</v>
      </c>
      <c r="L57" s="4">
        <v>2</v>
      </c>
      <c r="M57" s="4">
        <v>1</v>
      </c>
      <c r="N57" s="4">
        <v>3</v>
      </c>
      <c r="O57" s="4">
        <v>3</v>
      </c>
      <c r="P57" s="4">
        <v>3</v>
      </c>
      <c r="Q57" s="4">
        <v>4</v>
      </c>
      <c r="R57" s="4">
        <v>3</v>
      </c>
    </row>
    <row r="58" spans="1:18">
      <c r="A58" t="s">
        <v>116</v>
      </c>
      <c r="B58">
        <v>211</v>
      </c>
      <c r="C58" t="s">
        <v>463</v>
      </c>
      <c r="D58" t="s">
        <v>464</v>
      </c>
      <c r="E58" t="s">
        <v>141</v>
      </c>
      <c r="F58" t="s">
        <v>13</v>
      </c>
      <c r="G58" t="s">
        <v>142</v>
      </c>
      <c r="H58" t="s">
        <v>14</v>
      </c>
      <c r="I58" s="4">
        <v>4</v>
      </c>
      <c r="J58" s="4">
        <v>4</v>
      </c>
      <c r="K58" s="4">
        <v>4</v>
      </c>
      <c r="L58" s="4">
        <v>3</v>
      </c>
      <c r="M58" s="4">
        <v>3</v>
      </c>
      <c r="N58" s="4">
        <v>4</v>
      </c>
      <c r="O58" s="4">
        <v>3</v>
      </c>
      <c r="P58" s="4">
        <v>2</v>
      </c>
      <c r="Q58" s="4">
        <v>4</v>
      </c>
      <c r="R58" s="4">
        <v>4</v>
      </c>
    </row>
    <row r="59" spans="1:18">
      <c r="A59" t="s">
        <v>116</v>
      </c>
      <c r="B59">
        <v>18</v>
      </c>
      <c r="C59" t="s">
        <v>463</v>
      </c>
      <c r="D59" t="s">
        <v>464</v>
      </c>
      <c r="E59" t="s">
        <v>143</v>
      </c>
      <c r="F59" t="s">
        <v>10</v>
      </c>
      <c r="G59" t="s">
        <v>144</v>
      </c>
      <c r="H59" t="s">
        <v>24</v>
      </c>
      <c r="I59" s="4">
        <v>4</v>
      </c>
      <c r="J59" s="4">
        <v>4</v>
      </c>
      <c r="K59" s="4">
        <v>4</v>
      </c>
      <c r="L59" s="4">
        <v>4</v>
      </c>
      <c r="M59" s="4">
        <v>3</v>
      </c>
      <c r="N59" s="4">
        <v>4</v>
      </c>
      <c r="O59" s="4">
        <v>2</v>
      </c>
      <c r="P59" s="4">
        <v>2</v>
      </c>
      <c r="Q59" s="4">
        <v>4</v>
      </c>
      <c r="R59" s="4">
        <v>4</v>
      </c>
    </row>
    <row r="60" spans="1:18">
      <c r="A60" t="s">
        <v>116</v>
      </c>
      <c r="B60">
        <v>213</v>
      </c>
      <c r="C60" t="s">
        <v>463</v>
      </c>
      <c r="D60" t="s">
        <v>464</v>
      </c>
      <c r="E60" t="s">
        <v>145</v>
      </c>
      <c r="F60" t="s">
        <v>10</v>
      </c>
      <c r="G60" t="s">
        <v>146</v>
      </c>
      <c r="H60" t="s">
        <v>97</v>
      </c>
      <c r="I60" s="4">
        <v>3</v>
      </c>
      <c r="J60" s="4">
        <v>3</v>
      </c>
      <c r="K60" s="4">
        <v>4</v>
      </c>
      <c r="L60" s="4">
        <v>3</v>
      </c>
      <c r="M60" s="4">
        <v>2</v>
      </c>
      <c r="N60" s="4">
        <v>4</v>
      </c>
      <c r="O60" s="4">
        <v>3</v>
      </c>
      <c r="P60" s="4">
        <v>2</v>
      </c>
      <c r="Q60" s="4">
        <v>4</v>
      </c>
      <c r="R60" s="4">
        <v>4</v>
      </c>
    </row>
    <row r="61" spans="1:18">
      <c r="A61" t="s">
        <v>116</v>
      </c>
      <c r="B61">
        <v>191</v>
      </c>
      <c r="C61" t="s">
        <v>463</v>
      </c>
      <c r="D61" t="s">
        <v>464</v>
      </c>
      <c r="E61" t="s">
        <v>147</v>
      </c>
      <c r="F61" t="s">
        <v>13</v>
      </c>
      <c r="G61" t="s">
        <v>148</v>
      </c>
      <c r="H61" t="s">
        <v>24</v>
      </c>
      <c r="I61" s="4">
        <v>3</v>
      </c>
      <c r="J61" s="4">
        <v>4</v>
      </c>
      <c r="K61" s="4">
        <v>4</v>
      </c>
      <c r="L61" s="4">
        <v>4</v>
      </c>
      <c r="M61" s="4">
        <v>3</v>
      </c>
      <c r="N61" s="4">
        <v>3</v>
      </c>
      <c r="O61" s="4">
        <v>4</v>
      </c>
      <c r="P61" s="4">
        <v>3</v>
      </c>
      <c r="Q61" s="4">
        <v>4</v>
      </c>
      <c r="R61" s="4">
        <v>4</v>
      </c>
    </row>
    <row r="62" spans="1:18">
      <c r="A62" t="s">
        <v>116</v>
      </c>
      <c r="B62">
        <v>197</v>
      </c>
      <c r="C62" t="s">
        <v>463</v>
      </c>
      <c r="D62" t="s">
        <v>464</v>
      </c>
      <c r="E62" t="s">
        <v>149</v>
      </c>
      <c r="F62" t="s">
        <v>13</v>
      </c>
      <c r="G62" t="s">
        <v>150</v>
      </c>
      <c r="H62" t="s">
        <v>36</v>
      </c>
      <c r="I62" s="4">
        <v>3</v>
      </c>
      <c r="J62" s="4">
        <v>3</v>
      </c>
      <c r="K62" s="4">
        <v>3</v>
      </c>
      <c r="L62" s="4">
        <v>3</v>
      </c>
      <c r="M62" s="4">
        <v>3</v>
      </c>
      <c r="N62" s="4">
        <v>3</v>
      </c>
      <c r="O62" s="4">
        <v>3</v>
      </c>
      <c r="P62" s="4">
        <v>4</v>
      </c>
      <c r="Q62" s="4">
        <v>4</v>
      </c>
      <c r="R62" s="4">
        <v>3</v>
      </c>
    </row>
    <row r="63" spans="1:18">
      <c r="A63" t="s">
        <v>116</v>
      </c>
      <c r="B63">
        <v>174</v>
      </c>
      <c r="C63" t="s">
        <v>465</v>
      </c>
      <c r="D63" t="s">
        <v>466</v>
      </c>
      <c r="E63" t="s">
        <v>151</v>
      </c>
      <c r="F63" t="s">
        <v>51</v>
      </c>
      <c r="G63" t="s">
        <v>152</v>
      </c>
      <c r="H63" t="s">
        <v>41</v>
      </c>
      <c r="I63" s="4">
        <v>2</v>
      </c>
      <c r="J63" s="4">
        <v>3</v>
      </c>
      <c r="K63" s="4">
        <v>3</v>
      </c>
      <c r="L63" s="4">
        <v>3</v>
      </c>
      <c r="M63" s="4">
        <v>3</v>
      </c>
      <c r="N63" s="4">
        <v>4</v>
      </c>
      <c r="O63" s="4">
        <v>3</v>
      </c>
      <c r="P63" s="4">
        <v>3</v>
      </c>
      <c r="Q63" s="4">
        <v>3</v>
      </c>
      <c r="R63" s="4">
        <v>3</v>
      </c>
    </row>
    <row r="64" spans="1:18">
      <c r="A64" t="s">
        <v>116</v>
      </c>
      <c r="B64">
        <v>209</v>
      </c>
      <c r="C64" t="s">
        <v>465</v>
      </c>
      <c r="D64" t="s">
        <v>466</v>
      </c>
      <c r="E64" t="s">
        <v>153</v>
      </c>
      <c r="F64" t="s">
        <v>13</v>
      </c>
      <c r="G64" t="s">
        <v>154</v>
      </c>
      <c r="H64" t="s">
        <v>12</v>
      </c>
      <c r="I64" s="4">
        <v>3</v>
      </c>
      <c r="J64" s="4">
        <v>3</v>
      </c>
      <c r="K64" s="4">
        <v>3</v>
      </c>
      <c r="L64" s="4">
        <v>4</v>
      </c>
      <c r="M64" s="4">
        <v>2</v>
      </c>
      <c r="N64" s="4">
        <v>3</v>
      </c>
      <c r="O64" s="4">
        <v>3</v>
      </c>
      <c r="P64" s="4">
        <v>1</v>
      </c>
      <c r="Q64" s="4">
        <v>4</v>
      </c>
      <c r="R64" s="4">
        <v>3</v>
      </c>
    </row>
    <row r="65" spans="1:18">
      <c r="A65" t="s">
        <v>116</v>
      </c>
      <c r="B65">
        <v>210</v>
      </c>
      <c r="C65" t="s">
        <v>465</v>
      </c>
      <c r="D65" t="s">
        <v>466</v>
      </c>
      <c r="E65" t="s">
        <v>155</v>
      </c>
      <c r="F65" t="s">
        <v>13</v>
      </c>
      <c r="G65" t="s">
        <v>156</v>
      </c>
      <c r="H65" t="s">
        <v>27</v>
      </c>
      <c r="I65" s="4">
        <v>4</v>
      </c>
      <c r="J65" s="4">
        <v>4</v>
      </c>
      <c r="K65" s="4">
        <v>4</v>
      </c>
      <c r="L65" s="4">
        <v>2</v>
      </c>
      <c r="M65" s="4">
        <v>2</v>
      </c>
      <c r="N65" s="4">
        <v>4</v>
      </c>
      <c r="O65" s="4">
        <v>3</v>
      </c>
      <c r="P65" s="4">
        <v>3</v>
      </c>
      <c r="Q65" s="4">
        <v>4</v>
      </c>
      <c r="R65" s="4">
        <v>4</v>
      </c>
    </row>
    <row r="66" spans="1:18">
      <c r="A66" t="s">
        <v>116</v>
      </c>
      <c r="B66">
        <v>208</v>
      </c>
      <c r="C66" t="s">
        <v>465</v>
      </c>
      <c r="D66" t="s">
        <v>466</v>
      </c>
      <c r="E66" t="s">
        <v>157</v>
      </c>
      <c r="F66" t="s">
        <v>10</v>
      </c>
      <c r="G66" t="s">
        <v>154</v>
      </c>
      <c r="H66" t="s">
        <v>118</v>
      </c>
      <c r="I66" s="4">
        <v>3</v>
      </c>
      <c r="J66" s="4">
        <v>3</v>
      </c>
      <c r="K66" s="4">
        <v>3</v>
      </c>
      <c r="L66" s="4">
        <v>4</v>
      </c>
      <c r="M66" s="4">
        <v>2</v>
      </c>
      <c r="N66" s="4">
        <v>3</v>
      </c>
      <c r="O66" s="4">
        <v>2</v>
      </c>
      <c r="P66" s="4">
        <v>2</v>
      </c>
      <c r="Q66" s="4">
        <v>3</v>
      </c>
      <c r="R66" s="4">
        <v>3</v>
      </c>
    </row>
    <row r="67" spans="1:18">
      <c r="A67" t="s">
        <v>116</v>
      </c>
      <c r="B67">
        <v>22</v>
      </c>
      <c r="C67" t="s">
        <v>465</v>
      </c>
      <c r="D67" t="s">
        <v>466</v>
      </c>
      <c r="E67" t="s">
        <v>158</v>
      </c>
      <c r="F67" t="s">
        <v>13</v>
      </c>
      <c r="G67" t="s">
        <v>159</v>
      </c>
      <c r="H67" t="s">
        <v>38</v>
      </c>
      <c r="I67" s="4">
        <v>3</v>
      </c>
      <c r="J67" s="4">
        <v>1</v>
      </c>
      <c r="K67" s="4">
        <v>3</v>
      </c>
      <c r="L67" s="4">
        <v>2</v>
      </c>
      <c r="M67" s="4">
        <v>3</v>
      </c>
      <c r="N67" s="4">
        <v>3</v>
      </c>
      <c r="O67" s="4">
        <v>3</v>
      </c>
      <c r="P67" s="4">
        <v>2</v>
      </c>
      <c r="Q67" s="4">
        <v>4</v>
      </c>
      <c r="R67" s="4">
        <v>4</v>
      </c>
    </row>
    <row r="68" spans="1:18">
      <c r="A68" t="s">
        <v>116</v>
      </c>
      <c r="B68">
        <v>246</v>
      </c>
      <c r="C68" t="s">
        <v>465</v>
      </c>
      <c r="D68" t="s">
        <v>466</v>
      </c>
      <c r="E68" t="s">
        <v>160</v>
      </c>
      <c r="F68" t="s">
        <v>13</v>
      </c>
      <c r="G68" t="s">
        <v>135</v>
      </c>
      <c r="H68" t="s">
        <v>97</v>
      </c>
      <c r="I68" s="4">
        <v>3</v>
      </c>
      <c r="J68" s="4">
        <v>1</v>
      </c>
      <c r="K68" s="4">
        <v>2</v>
      </c>
      <c r="L68" s="4">
        <v>2</v>
      </c>
      <c r="M68" s="4">
        <v>2</v>
      </c>
      <c r="N68" s="4">
        <v>3</v>
      </c>
      <c r="O68" s="4">
        <v>2</v>
      </c>
      <c r="P68" s="4">
        <v>2</v>
      </c>
      <c r="Q68" s="4">
        <v>3</v>
      </c>
      <c r="R68" s="4">
        <v>3</v>
      </c>
    </row>
    <row r="69" spans="1:18">
      <c r="A69" t="s">
        <v>116</v>
      </c>
      <c r="B69">
        <v>221</v>
      </c>
      <c r="C69" t="s">
        <v>465</v>
      </c>
      <c r="D69" t="s">
        <v>466</v>
      </c>
      <c r="E69" t="s">
        <v>161</v>
      </c>
      <c r="F69" t="s">
        <v>13</v>
      </c>
      <c r="G69" t="s">
        <v>162</v>
      </c>
      <c r="H69" t="s">
        <v>97</v>
      </c>
      <c r="I69" s="4">
        <v>3</v>
      </c>
      <c r="J69" s="4">
        <v>3</v>
      </c>
      <c r="K69" s="4">
        <v>3</v>
      </c>
      <c r="L69" s="4">
        <v>3</v>
      </c>
      <c r="M69" s="4">
        <v>2</v>
      </c>
      <c r="N69" s="4">
        <v>3</v>
      </c>
      <c r="O69" s="4">
        <v>2</v>
      </c>
      <c r="P69" s="4">
        <v>1</v>
      </c>
      <c r="Q69" s="4">
        <v>4</v>
      </c>
      <c r="R69" s="4">
        <v>3</v>
      </c>
    </row>
    <row r="70" spans="1:18">
      <c r="A70" t="s">
        <v>116</v>
      </c>
      <c r="B70">
        <v>171</v>
      </c>
      <c r="C70" t="s">
        <v>465</v>
      </c>
      <c r="D70" t="s">
        <v>466</v>
      </c>
      <c r="E70" t="s">
        <v>163</v>
      </c>
      <c r="F70" t="s">
        <v>10</v>
      </c>
      <c r="G70" t="s">
        <v>126</v>
      </c>
      <c r="H70" t="s">
        <v>10</v>
      </c>
      <c r="I70" s="4">
        <v>3</v>
      </c>
      <c r="J70" s="4">
        <v>3</v>
      </c>
      <c r="K70" s="4">
        <v>3</v>
      </c>
      <c r="L70" s="4">
        <v>4</v>
      </c>
      <c r="M70" s="4">
        <v>2</v>
      </c>
      <c r="N70" s="4">
        <v>3</v>
      </c>
      <c r="O70" s="4">
        <v>3</v>
      </c>
      <c r="P70" s="4">
        <v>1</v>
      </c>
      <c r="Q70" s="4">
        <v>3</v>
      </c>
      <c r="R70" s="4">
        <v>3</v>
      </c>
    </row>
    <row r="71" spans="1:18">
      <c r="A71" t="s">
        <v>116</v>
      </c>
      <c r="B71">
        <v>96</v>
      </c>
      <c r="C71" t="s">
        <v>465</v>
      </c>
      <c r="D71" t="s">
        <v>466</v>
      </c>
      <c r="E71" t="s">
        <v>164</v>
      </c>
      <c r="F71" t="s">
        <v>13</v>
      </c>
      <c r="G71" t="s">
        <v>165</v>
      </c>
      <c r="H71" t="s">
        <v>41</v>
      </c>
      <c r="K71" s="4">
        <v>4</v>
      </c>
      <c r="L71" s="4">
        <v>4</v>
      </c>
      <c r="M71" s="4">
        <v>3</v>
      </c>
      <c r="N71" s="4">
        <v>4</v>
      </c>
      <c r="O71" s="4">
        <v>3</v>
      </c>
      <c r="P71" s="4">
        <v>2</v>
      </c>
      <c r="Q71" s="4">
        <v>4</v>
      </c>
      <c r="R71" s="4">
        <v>4</v>
      </c>
    </row>
    <row r="72" spans="1:18">
      <c r="A72" t="s">
        <v>116</v>
      </c>
      <c r="B72">
        <v>222</v>
      </c>
      <c r="C72" t="s">
        <v>465</v>
      </c>
      <c r="D72" t="s">
        <v>466</v>
      </c>
      <c r="E72" t="s">
        <v>166</v>
      </c>
      <c r="F72" t="s">
        <v>13</v>
      </c>
      <c r="G72" t="s">
        <v>162</v>
      </c>
      <c r="H72" t="s">
        <v>44</v>
      </c>
      <c r="I72" s="4">
        <v>3</v>
      </c>
      <c r="J72" s="4">
        <v>3</v>
      </c>
      <c r="K72" s="4">
        <v>3</v>
      </c>
      <c r="L72" s="4">
        <v>2</v>
      </c>
      <c r="M72" s="4">
        <v>2</v>
      </c>
      <c r="N72" s="4">
        <v>3</v>
      </c>
      <c r="O72" s="4">
        <v>3</v>
      </c>
      <c r="P72" s="4">
        <v>1</v>
      </c>
      <c r="Q72" s="4">
        <v>4</v>
      </c>
      <c r="R72" s="4">
        <v>4</v>
      </c>
    </row>
    <row r="73" spans="1:18">
      <c r="A73" t="s">
        <v>116</v>
      </c>
      <c r="B73">
        <v>228</v>
      </c>
      <c r="C73" t="s">
        <v>465</v>
      </c>
      <c r="D73" t="s">
        <v>466</v>
      </c>
      <c r="E73" t="s">
        <v>167</v>
      </c>
      <c r="F73" t="s">
        <v>51</v>
      </c>
      <c r="G73" t="s">
        <v>168</v>
      </c>
      <c r="H73" t="s">
        <v>47</v>
      </c>
      <c r="I73" s="4">
        <v>3</v>
      </c>
      <c r="J73" s="4">
        <v>3</v>
      </c>
      <c r="K73" s="4">
        <v>3</v>
      </c>
      <c r="L73" s="4">
        <v>4</v>
      </c>
      <c r="M73" s="4">
        <v>3</v>
      </c>
      <c r="N73" s="4">
        <v>4</v>
      </c>
      <c r="O73" s="4">
        <v>3</v>
      </c>
      <c r="P73" s="4">
        <v>2</v>
      </c>
      <c r="Q73" s="4">
        <v>4</v>
      </c>
      <c r="R73" s="4">
        <v>4</v>
      </c>
    </row>
    <row r="74" spans="1:18">
      <c r="A74" t="s">
        <v>116</v>
      </c>
      <c r="B74">
        <v>225</v>
      </c>
      <c r="C74" t="s">
        <v>465</v>
      </c>
      <c r="D74" t="s">
        <v>466</v>
      </c>
      <c r="E74" t="s">
        <v>169</v>
      </c>
      <c r="F74" t="s">
        <v>10</v>
      </c>
      <c r="G74" t="s">
        <v>170</v>
      </c>
      <c r="H74" t="s">
        <v>9</v>
      </c>
      <c r="I74" s="4">
        <v>3</v>
      </c>
      <c r="J74" s="4">
        <v>3</v>
      </c>
      <c r="K74" s="4">
        <v>3</v>
      </c>
      <c r="L74" s="4">
        <v>3</v>
      </c>
      <c r="M74" s="4">
        <v>3</v>
      </c>
      <c r="N74" s="4">
        <v>4</v>
      </c>
      <c r="O74" s="4">
        <v>3</v>
      </c>
      <c r="P74" s="4">
        <v>3</v>
      </c>
      <c r="Q74" s="4">
        <v>3</v>
      </c>
      <c r="R74" s="4">
        <v>3</v>
      </c>
    </row>
    <row r="75" spans="1:18">
      <c r="A75" t="s">
        <v>116</v>
      </c>
      <c r="B75">
        <v>220</v>
      </c>
      <c r="C75" t="s">
        <v>465</v>
      </c>
      <c r="D75" t="s">
        <v>466</v>
      </c>
      <c r="E75" t="s">
        <v>171</v>
      </c>
      <c r="F75" t="s">
        <v>10</v>
      </c>
      <c r="G75" t="s">
        <v>162</v>
      </c>
      <c r="H75" t="s">
        <v>44</v>
      </c>
      <c r="I75" s="4">
        <v>3</v>
      </c>
      <c r="J75" s="4">
        <v>3</v>
      </c>
      <c r="K75" s="4">
        <v>3</v>
      </c>
      <c r="L75" s="4">
        <v>3</v>
      </c>
      <c r="M75" s="4">
        <v>2</v>
      </c>
      <c r="N75" s="4">
        <v>3</v>
      </c>
      <c r="O75" s="4">
        <v>3</v>
      </c>
      <c r="P75" s="4">
        <v>1</v>
      </c>
      <c r="Q75" s="4">
        <v>4</v>
      </c>
      <c r="R75" s="4">
        <v>4</v>
      </c>
    </row>
    <row r="76" spans="1:18">
      <c r="A76" t="s">
        <v>116</v>
      </c>
      <c r="B76">
        <v>250</v>
      </c>
      <c r="C76" t="s">
        <v>465</v>
      </c>
      <c r="D76" t="s">
        <v>466</v>
      </c>
      <c r="E76" t="s">
        <v>172</v>
      </c>
      <c r="F76" t="s">
        <v>13</v>
      </c>
      <c r="G76" t="s">
        <v>173</v>
      </c>
      <c r="H76" t="s">
        <v>47</v>
      </c>
      <c r="I76" s="4">
        <v>3</v>
      </c>
      <c r="J76" s="4">
        <v>3</v>
      </c>
      <c r="K76" s="4">
        <v>4</v>
      </c>
      <c r="L76" s="4">
        <v>2</v>
      </c>
      <c r="M76" s="4">
        <v>2</v>
      </c>
      <c r="N76" s="4">
        <v>4</v>
      </c>
      <c r="O76" s="4">
        <v>1</v>
      </c>
      <c r="P76" s="4">
        <v>1</v>
      </c>
      <c r="Q76" s="4">
        <v>3</v>
      </c>
      <c r="R76" s="4">
        <v>3</v>
      </c>
    </row>
    <row r="77" spans="1:18">
      <c r="A77" t="s">
        <v>116</v>
      </c>
      <c r="B77">
        <v>13</v>
      </c>
      <c r="C77" t="s">
        <v>465</v>
      </c>
      <c r="D77" t="s">
        <v>466</v>
      </c>
      <c r="E77" t="s">
        <v>174</v>
      </c>
      <c r="F77" t="s">
        <v>10</v>
      </c>
      <c r="G77" t="s">
        <v>175</v>
      </c>
      <c r="H77" t="s">
        <v>66</v>
      </c>
      <c r="I77" s="4">
        <v>3</v>
      </c>
      <c r="J77" s="4">
        <v>3</v>
      </c>
      <c r="K77" s="4">
        <v>4</v>
      </c>
      <c r="L77" s="4">
        <v>4</v>
      </c>
      <c r="M77" s="4">
        <v>3</v>
      </c>
      <c r="N77" s="4">
        <v>4</v>
      </c>
      <c r="O77" s="4">
        <v>2</v>
      </c>
      <c r="P77" s="4">
        <v>1</v>
      </c>
      <c r="Q77" s="4">
        <v>4</v>
      </c>
      <c r="R77" s="4">
        <v>3</v>
      </c>
    </row>
    <row r="78" spans="1:18">
      <c r="A78" t="s">
        <v>116</v>
      </c>
      <c r="B78">
        <v>192</v>
      </c>
      <c r="C78" t="s">
        <v>465</v>
      </c>
      <c r="D78" t="s">
        <v>466</v>
      </c>
      <c r="E78" t="s">
        <v>176</v>
      </c>
      <c r="F78" t="s">
        <v>13</v>
      </c>
      <c r="G78" t="s">
        <v>148</v>
      </c>
      <c r="H78" t="s">
        <v>8</v>
      </c>
      <c r="I78" s="4">
        <v>3</v>
      </c>
      <c r="J78" s="4">
        <v>4</v>
      </c>
      <c r="K78" s="4">
        <v>4</v>
      </c>
      <c r="L78" s="4">
        <v>4</v>
      </c>
      <c r="M78" s="4">
        <v>3</v>
      </c>
      <c r="N78" s="4">
        <v>3</v>
      </c>
      <c r="O78" s="4">
        <v>4</v>
      </c>
      <c r="P78" s="4">
        <v>3</v>
      </c>
      <c r="Q78" s="4">
        <v>4</v>
      </c>
      <c r="R78" s="4">
        <v>4</v>
      </c>
    </row>
    <row r="79" spans="1:18">
      <c r="A79" t="s">
        <v>116</v>
      </c>
      <c r="B79">
        <v>3</v>
      </c>
      <c r="C79" t="s">
        <v>465</v>
      </c>
      <c r="D79" t="s">
        <v>466</v>
      </c>
      <c r="E79" t="s">
        <v>177</v>
      </c>
      <c r="F79" t="s">
        <v>10</v>
      </c>
      <c r="G79" t="s">
        <v>178</v>
      </c>
      <c r="H79" t="s">
        <v>27</v>
      </c>
      <c r="I79" s="4">
        <v>2</v>
      </c>
      <c r="J79" s="4">
        <v>3</v>
      </c>
      <c r="K79" s="4">
        <v>3</v>
      </c>
      <c r="L79" s="4">
        <v>4</v>
      </c>
      <c r="M79" s="4">
        <v>3</v>
      </c>
      <c r="N79" s="4">
        <v>4</v>
      </c>
      <c r="O79" s="4">
        <v>2</v>
      </c>
      <c r="P79" s="4">
        <v>2</v>
      </c>
      <c r="Q79" s="4">
        <v>3</v>
      </c>
      <c r="R79" s="4">
        <v>3</v>
      </c>
    </row>
    <row r="80" spans="1:18">
      <c r="A80" t="s">
        <v>116</v>
      </c>
      <c r="B80">
        <v>223</v>
      </c>
      <c r="C80" t="s">
        <v>465</v>
      </c>
      <c r="D80" t="s">
        <v>466</v>
      </c>
      <c r="E80" t="s">
        <v>179</v>
      </c>
      <c r="F80" t="s">
        <v>13</v>
      </c>
      <c r="G80" t="s">
        <v>170</v>
      </c>
      <c r="H80" t="s">
        <v>41</v>
      </c>
      <c r="I80" s="4">
        <v>3</v>
      </c>
      <c r="J80" s="4">
        <v>3</v>
      </c>
      <c r="K80" s="4">
        <v>3</v>
      </c>
      <c r="L80" s="4">
        <v>3</v>
      </c>
      <c r="M80" s="4">
        <v>3</v>
      </c>
      <c r="N80" s="4">
        <v>4</v>
      </c>
      <c r="O80" s="4">
        <v>3</v>
      </c>
      <c r="P80" s="4">
        <v>3</v>
      </c>
      <c r="Q80" s="4">
        <v>3</v>
      </c>
      <c r="R80" s="4">
        <v>3</v>
      </c>
    </row>
    <row r="81" spans="1:18">
      <c r="A81" t="s">
        <v>116</v>
      </c>
      <c r="B81">
        <v>127</v>
      </c>
      <c r="C81" t="s">
        <v>465</v>
      </c>
      <c r="D81" t="s">
        <v>466</v>
      </c>
      <c r="E81" t="s">
        <v>180</v>
      </c>
      <c r="F81" t="s">
        <v>13</v>
      </c>
      <c r="G81" t="s">
        <v>181</v>
      </c>
      <c r="H81" t="s">
        <v>6</v>
      </c>
      <c r="I81" s="4">
        <v>3</v>
      </c>
      <c r="J81" s="4">
        <v>3</v>
      </c>
      <c r="K81" s="4">
        <v>4</v>
      </c>
      <c r="L81" s="4">
        <v>4</v>
      </c>
      <c r="M81" s="4">
        <v>2</v>
      </c>
      <c r="N81" s="4">
        <v>4</v>
      </c>
      <c r="O81" s="4">
        <v>3</v>
      </c>
      <c r="P81" s="4">
        <v>1</v>
      </c>
      <c r="Q81" s="4">
        <v>4</v>
      </c>
      <c r="R81" s="4">
        <v>4</v>
      </c>
    </row>
    <row r="82" spans="1:18">
      <c r="A82" t="s">
        <v>182</v>
      </c>
      <c r="B82">
        <v>139</v>
      </c>
      <c r="C82" t="s">
        <v>467</v>
      </c>
      <c r="D82" t="s">
        <v>468</v>
      </c>
      <c r="E82" t="s">
        <v>183</v>
      </c>
      <c r="F82" t="s">
        <v>10</v>
      </c>
      <c r="G82" t="s">
        <v>184</v>
      </c>
      <c r="H82" t="s">
        <v>33</v>
      </c>
      <c r="I82" s="4">
        <v>4</v>
      </c>
      <c r="J82" s="4">
        <v>4</v>
      </c>
      <c r="K82" s="4">
        <v>4</v>
      </c>
      <c r="L82" s="4">
        <v>3</v>
      </c>
      <c r="M82" s="4">
        <v>3</v>
      </c>
      <c r="N82" s="4">
        <v>4</v>
      </c>
      <c r="O82" s="4">
        <v>4</v>
      </c>
      <c r="P82" s="4">
        <v>4</v>
      </c>
      <c r="Q82" s="4">
        <v>4</v>
      </c>
      <c r="R82" s="4">
        <v>4</v>
      </c>
    </row>
    <row r="83" spans="1:18">
      <c r="A83" t="s">
        <v>182</v>
      </c>
      <c r="B83">
        <v>132</v>
      </c>
      <c r="C83" t="s">
        <v>467</v>
      </c>
      <c r="D83" t="s">
        <v>468</v>
      </c>
      <c r="E83" t="s">
        <v>185</v>
      </c>
      <c r="F83" t="s">
        <v>10</v>
      </c>
      <c r="G83" t="s">
        <v>186</v>
      </c>
      <c r="H83" t="s">
        <v>11</v>
      </c>
      <c r="I83" s="4">
        <v>4</v>
      </c>
      <c r="J83" s="4">
        <v>4</v>
      </c>
      <c r="K83" s="4">
        <v>4</v>
      </c>
      <c r="L83" s="4">
        <v>4</v>
      </c>
      <c r="M83" s="4">
        <v>4</v>
      </c>
      <c r="N83" s="4">
        <v>4</v>
      </c>
      <c r="O83" s="4">
        <v>4</v>
      </c>
      <c r="P83" s="4">
        <v>4</v>
      </c>
      <c r="Q83" s="4">
        <v>4</v>
      </c>
      <c r="R83" s="4">
        <v>4</v>
      </c>
    </row>
    <row r="84" spans="1:18">
      <c r="A84" t="s">
        <v>182</v>
      </c>
      <c r="B84">
        <v>105</v>
      </c>
      <c r="C84" t="s">
        <v>467</v>
      </c>
      <c r="D84" t="s">
        <v>468</v>
      </c>
      <c r="E84" t="s">
        <v>187</v>
      </c>
      <c r="F84" t="s">
        <v>13</v>
      </c>
      <c r="G84" t="s">
        <v>188</v>
      </c>
      <c r="H84" t="s">
        <v>97</v>
      </c>
      <c r="I84" s="4">
        <v>4</v>
      </c>
      <c r="J84" s="4">
        <v>4</v>
      </c>
      <c r="K84" s="4">
        <v>4</v>
      </c>
      <c r="L84" s="4">
        <v>3</v>
      </c>
      <c r="M84" s="4">
        <v>3</v>
      </c>
      <c r="N84" s="4">
        <v>4</v>
      </c>
      <c r="O84" s="4">
        <v>3</v>
      </c>
      <c r="P84" s="4">
        <v>2</v>
      </c>
      <c r="Q84" s="4">
        <v>3</v>
      </c>
      <c r="R84" s="4">
        <v>3</v>
      </c>
    </row>
    <row r="85" spans="1:18">
      <c r="A85" t="s">
        <v>182</v>
      </c>
      <c r="B85">
        <v>232</v>
      </c>
      <c r="C85" t="s">
        <v>467</v>
      </c>
      <c r="D85" t="s">
        <v>468</v>
      </c>
      <c r="E85" t="s">
        <v>189</v>
      </c>
      <c r="F85" t="s">
        <v>10</v>
      </c>
      <c r="G85" t="s">
        <v>190</v>
      </c>
      <c r="H85" t="s">
        <v>51</v>
      </c>
      <c r="I85" s="4">
        <v>4</v>
      </c>
      <c r="J85" s="4">
        <v>4</v>
      </c>
      <c r="K85" s="4">
        <v>3</v>
      </c>
      <c r="L85" s="4">
        <v>3</v>
      </c>
      <c r="M85" s="4">
        <v>3</v>
      </c>
      <c r="N85" s="4">
        <v>4</v>
      </c>
      <c r="O85" s="4">
        <v>3</v>
      </c>
      <c r="P85" s="4">
        <v>1</v>
      </c>
      <c r="Q85" s="4">
        <v>4</v>
      </c>
      <c r="R85" s="4">
        <v>3</v>
      </c>
    </row>
    <row r="86" spans="1:18">
      <c r="A86" t="s">
        <v>182</v>
      </c>
      <c r="B86">
        <v>135</v>
      </c>
      <c r="C86" t="s">
        <v>469</v>
      </c>
      <c r="D86" t="s">
        <v>470</v>
      </c>
      <c r="E86" t="s">
        <v>191</v>
      </c>
      <c r="F86" t="s">
        <v>13</v>
      </c>
      <c r="G86" t="s">
        <v>192</v>
      </c>
      <c r="H86" t="s">
        <v>14</v>
      </c>
      <c r="I86" s="4">
        <v>2</v>
      </c>
      <c r="J86" s="4">
        <v>3</v>
      </c>
      <c r="K86" s="4">
        <v>3</v>
      </c>
      <c r="L86" s="4">
        <v>4</v>
      </c>
      <c r="M86" s="4">
        <v>2</v>
      </c>
      <c r="N86" s="4">
        <v>3</v>
      </c>
      <c r="O86" s="4">
        <v>2</v>
      </c>
      <c r="P86" s="4">
        <v>3</v>
      </c>
      <c r="Q86" s="4">
        <v>3</v>
      </c>
      <c r="R86" s="4">
        <v>3</v>
      </c>
    </row>
    <row r="87" spans="1:18">
      <c r="A87" t="s">
        <v>182</v>
      </c>
      <c r="B87">
        <v>32</v>
      </c>
      <c r="C87" t="s">
        <v>469</v>
      </c>
      <c r="D87" t="s">
        <v>470</v>
      </c>
      <c r="E87" t="s">
        <v>193</v>
      </c>
      <c r="F87" t="s">
        <v>13</v>
      </c>
      <c r="G87" t="s">
        <v>194</v>
      </c>
      <c r="H87" t="s">
        <v>7</v>
      </c>
      <c r="I87" s="4">
        <v>3</v>
      </c>
      <c r="J87" s="4">
        <v>3</v>
      </c>
      <c r="K87" s="4">
        <v>3</v>
      </c>
      <c r="L87" s="4">
        <v>2</v>
      </c>
      <c r="M87" s="4">
        <v>2</v>
      </c>
      <c r="N87" s="4">
        <v>4</v>
      </c>
      <c r="O87" s="4">
        <v>3</v>
      </c>
      <c r="P87" s="4">
        <v>3</v>
      </c>
      <c r="Q87" s="4">
        <v>3</v>
      </c>
      <c r="R87" s="4">
        <v>4</v>
      </c>
    </row>
    <row r="88" spans="1:18">
      <c r="A88" t="s">
        <v>182</v>
      </c>
      <c r="B88">
        <v>118</v>
      </c>
      <c r="C88" t="s">
        <v>469</v>
      </c>
      <c r="D88" t="s">
        <v>470</v>
      </c>
      <c r="E88" t="s">
        <v>195</v>
      </c>
      <c r="F88" t="s">
        <v>13</v>
      </c>
      <c r="G88" t="s">
        <v>196</v>
      </c>
      <c r="H88" t="s">
        <v>8</v>
      </c>
      <c r="I88" s="4">
        <v>4</v>
      </c>
      <c r="J88" s="4">
        <v>4</v>
      </c>
      <c r="K88" s="4">
        <v>4</v>
      </c>
      <c r="L88" s="4">
        <v>4</v>
      </c>
      <c r="M88" s="4">
        <v>4</v>
      </c>
      <c r="N88" s="4">
        <v>4</v>
      </c>
      <c r="O88" s="4">
        <v>4</v>
      </c>
      <c r="P88" s="4">
        <v>4</v>
      </c>
      <c r="Q88" s="4">
        <v>4</v>
      </c>
      <c r="R88" s="4">
        <v>4</v>
      </c>
    </row>
    <row r="89" spans="1:18">
      <c r="A89" t="s">
        <v>182</v>
      </c>
      <c r="B89">
        <v>159</v>
      </c>
      <c r="C89" t="s">
        <v>469</v>
      </c>
      <c r="D89" t="s">
        <v>470</v>
      </c>
      <c r="E89" t="s">
        <v>197</v>
      </c>
      <c r="F89" t="s">
        <v>13</v>
      </c>
      <c r="G89" t="s">
        <v>198</v>
      </c>
      <c r="H89" t="s">
        <v>27</v>
      </c>
      <c r="I89" s="4">
        <v>4</v>
      </c>
      <c r="J89" s="4">
        <v>4</v>
      </c>
      <c r="K89" s="4">
        <v>3</v>
      </c>
      <c r="L89" s="4">
        <v>3</v>
      </c>
      <c r="M89" s="4">
        <v>4</v>
      </c>
      <c r="N89" s="4">
        <v>3</v>
      </c>
      <c r="O89" s="4">
        <v>2</v>
      </c>
      <c r="P89" s="4">
        <v>4</v>
      </c>
      <c r="Q89" s="4">
        <v>3</v>
      </c>
      <c r="R89" s="4">
        <v>3</v>
      </c>
    </row>
    <row r="90" spans="1:18">
      <c r="A90" t="s">
        <v>182</v>
      </c>
      <c r="B90">
        <v>39</v>
      </c>
      <c r="C90" t="s">
        <v>469</v>
      </c>
      <c r="D90" t="s">
        <v>470</v>
      </c>
      <c r="E90" t="s">
        <v>199</v>
      </c>
      <c r="F90" t="s">
        <v>13</v>
      </c>
      <c r="G90" t="s">
        <v>200</v>
      </c>
      <c r="H90" t="s">
        <v>14</v>
      </c>
      <c r="I90" s="4">
        <v>3</v>
      </c>
      <c r="J90" s="4">
        <v>3</v>
      </c>
      <c r="K90" s="4">
        <v>4</v>
      </c>
      <c r="L90" s="4">
        <v>4</v>
      </c>
      <c r="M90" s="4">
        <v>3</v>
      </c>
      <c r="N90" s="4">
        <v>4</v>
      </c>
      <c r="O90" s="4">
        <v>3</v>
      </c>
      <c r="P90" s="4">
        <v>2</v>
      </c>
      <c r="Q90" s="4">
        <v>4</v>
      </c>
      <c r="R90" s="4">
        <v>3</v>
      </c>
    </row>
    <row r="91" spans="1:18">
      <c r="A91" t="s">
        <v>182</v>
      </c>
      <c r="B91">
        <v>107</v>
      </c>
      <c r="C91" t="s">
        <v>469</v>
      </c>
      <c r="D91" t="s">
        <v>470</v>
      </c>
      <c r="E91" t="s">
        <v>201</v>
      </c>
      <c r="F91" t="s">
        <v>13</v>
      </c>
      <c r="G91" t="s">
        <v>202</v>
      </c>
      <c r="H91" t="s">
        <v>51</v>
      </c>
      <c r="I91" s="4">
        <v>4</v>
      </c>
      <c r="J91" s="4">
        <v>3</v>
      </c>
      <c r="K91" s="4">
        <v>4</v>
      </c>
      <c r="L91" s="4">
        <v>2</v>
      </c>
      <c r="M91" s="4">
        <v>2</v>
      </c>
      <c r="N91" s="4">
        <v>4</v>
      </c>
      <c r="O91" s="4">
        <v>3</v>
      </c>
      <c r="P91" s="4">
        <v>4</v>
      </c>
      <c r="Q91" s="4">
        <v>4</v>
      </c>
      <c r="R91" s="4">
        <v>4</v>
      </c>
    </row>
    <row r="92" spans="1:18">
      <c r="A92" t="s">
        <v>182</v>
      </c>
      <c r="B92">
        <v>14</v>
      </c>
      <c r="C92" t="s">
        <v>471</v>
      </c>
      <c r="D92" t="s">
        <v>472</v>
      </c>
      <c r="E92" t="s">
        <v>203</v>
      </c>
      <c r="F92" t="s">
        <v>13</v>
      </c>
      <c r="G92" t="s">
        <v>204</v>
      </c>
      <c r="H92" t="s">
        <v>97</v>
      </c>
      <c r="I92" s="4">
        <v>3</v>
      </c>
      <c r="J92" s="4">
        <v>4</v>
      </c>
      <c r="K92" s="4">
        <v>3</v>
      </c>
      <c r="L92" s="4">
        <v>2</v>
      </c>
      <c r="M92" s="4">
        <v>1</v>
      </c>
      <c r="N92" s="4">
        <v>3</v>
      </c>
      <c r="O92" s="4">
        <v>3</v>
      </c>
      <c r="P92" s="4">
        <v>2</v>
      </c>
      <c r="Q92" s="4">
        <v>4</v>
      </c>
      <c r="R92" s="4">
        <v>3</v>
      </c>
    </row>
    <row r="93" spans="1:18">
      <c r="A93" t="s">
        <v>182</v>
      </c>
      <c r="B93">
        <v>147</v>
      </c>
      <c r="C93" t="s">
        <v>471</v>
      </c>
      <c r="D93" t="s">
        <v>472</v>
      </c>
      <c r="E93" t="s">
        <v>205</v>
      </c>
      <c r="F93" t="s">
        <v>7</v>
      </c>
      <c r="G93" t="s">
        <v>206</v>
      </c>
      <c r="H93" t="s">
        <v>51</v>
      </c>
      <c r="I93" s="4">
        <v>4</v>
      </c>
      <c r="J93" s="4">
        <v>4</v>
      </c>
      <c r="K93" s="4">
        <v>4</v>
      </c>
      <c r="L93" s="4">
        <v>3</v>
      </c>
      <c r="M93" s="4">
        <v>3</v>
      </c>
      <c r="N93" s="4">
        <v>4</v>
      </c>
      <c r="O93" s="4">
        <v>4</v>
      </c>
      <c r="P93" s="4">
        <v>3</v>
      </c>
      <c r="Q93" s="4">
        <v>3</v>
      </c>
      <c r="R93" s="4">
        <v>4</v>
      </c>
    </row>
    <row r="94" spans="1:18">
      <c r="A94" t="s">
        <v>182</v>
      </c>
      <c r="B94">
        <v>5</v>
      </c>
      <c r="C94" t="s">
        <v>471</v>
      </c>
      <c r="D94" t="s">
        <v>472</v>
      </c>
      <c r="E94" t="s">
        <v>207</v>
      </c>
      <c r="F94" t="s">
        <v>10</v>
      </c>
      <c r="G94" t="s">
        <v>178</v>
      </c>
      <c r="H94" t="s">
        <v>97</v>
      </c>
      <c r="I94" s="4">
        <v>3</v>
      </c>
      <c r="J94" s="4">
        <v>3</v>
      </c>
      <c r="K94" s="4">
        <v>3</v>
      </c>
      <c r="L94" s="4">
        <v>3</v>
      </c>
      <c r="M94" s="4">
        <v>3</v>
      </c>
      <c r="N94" s="4">
        <v>4</v>
      </c>
      <c r="O94" s="4">
        <v>3</v>
      </c>
      <c r="P94" s="4">
        <v>2</v>
      </c>
      <c r="Q94" s="4">
        <v>3</v>
      </c>
      <c r="R94" s="4">
        <v>3</v>
      </c>
    </row>
    <row r="95" spans="1:18">
      <c r="A95" t="s">
        <v>182</v>
      </c>
      <c r="B95">
        <v>204</v>
      </c>
      <c r="C95" t="s">
        <v>471</v>
      </c>
      <c r="D95" t="s">
        <v>472</v>
      </c>
      <c r="E95" t="s">
        <v>208</v>
      </c>
      <c r="F95" t="s">
        <v>10</v>
      </c>
      <c r="G95" t="s">
        <v>209</v>
      </c>
      <c r="H95" t="s">
        <v>14</v>
      </c>
      <c r="I95" s="4">
        <v>4</v>
      </c>
      <c r="J95" s="4">
        <v>3</v>
      </c>
      <c r="K95" s="4">
        <v>4</v>
      </c>
      <c r="L95" s="4">
        <v>2</v>
      </c>
      <c r="M95" s="4">
        <v>2</v>
      </c>
      <c r="N95" s="4">
        <v>4</v>
      </c>
      <c r="O95" s="4">
        <v>3</v>
      </c>
      <c r="P95" s="4">
        <v>2</v>
      </c>
      <c r="Q95" s="4">
        <v>4</v>
      </c>
      <c r="R95" s="4">
        <v>4</v>
      </c>
    </row>
    <row r="96" spans="1:18">
      <c r="A96" t="s">
        <v>182</v>
      </c>
      <c r="B96">
        <v>184</v>
      </c>
      <c r="C96" t="s">
        <v>471</v>
      </c>
      <c r="D96" t="s">
        <v>472</v>
      </c>
      <c r="E96" t="s">
        <v>210</v>
      </c>
      <c r="F96" t="s">
        <v>10</v>
      </c>
      <c r="G96" t="s">
        <v>211</v>
      </c>
      <c r="H96" t="s">
        <v>97</v>
      </c>
      <c r="I96" s="4">
        <v>4</v>
      </c>
      <c r="J96" s="4">
        <v>3</v>
      </c>
      <c r="K96" s="4">
        <v>4</v>
      </c>
      <c r="L96" s="4">
        <v>3</v>
      </c>
      <c r="M96" s="4">
        <v>3</v>
      </c>
      <c r="N96" s="4">
        <v>4</v>
      </c>
      <c r="O96" s="4">
        <v>3</v>
      </c>
      <c r="P96" s="4">
        <v>2</v>
      </c>
      <c r="Q96" s="4">
        <v>4</v>
      </c>
      <c r="R96" s="4">
        <v>4</v>
      </c>
    </row>
    <row r="97" spans="1:18">
      <c r="A97" t="s">
        <v>182</v>
      </c>
      <c r="B97">
        <v>203</v>
      </c>
      <c r="C97" t="s">
        <v>471</v>
      </c>
      <c r="D97" t="s">
        <v>472</v>
      </c>
      <c r="E97" t="s">
        <v>212</v>
      </c>
      <c r="F97" t="s">
        <v>13</v>
      </c>
      <c r="G97" t="s">
        <v>209</v>
      </c>
      <c r="H97" t="s">
        <v>33</v>
      </c>
      <c r="I97" s="4">
        <v>4</v>
      </c>
      <c r="J97" s="4">
        <v>3</v>
      </c>
      <c r="K97" s="4">
        <v>4</v>
      </c>
      <c r="L97" s="4">
        <v>2</v>
      </c>
      <c r="M97" s="4">
        <v>2</v>
      </c>
      <c r="N97" s="4">
        <v>4</v>
      </c>
      <c r="O97" s="4">
        <v>4</v>
      </c>
      <c r="P97" s="4">
        <v>2</v>
      </c>
      <c r="Q97" s="4">
        <v>4</v>
      </c>
      <c r="R97" s="4">
        <v>4</v>
      </c>
    </row>
    <row r="98" spans="1:18">
      <c r="A98" t="s">
        <v>182</v>
      </c>
      <c r="B98">
        <v>205</v>
      </c>
      <c r="C98" t="s">
        <v>471</v>
      </c>
      <c r="D98" t="s">
        <v>472</v>
      </c>
      <c r="E98" t="s">
        <v>213</v>
      </c>
      <c r="F98" t="s">
        <v>10</v>
      </c>
      <c r="G98" t="s">
        <v>214</v>
      </c>
      <c r="H98" t="s">
        <v>14</v>
      </c>
      <c r="I98" s="4">
        <v>4</v>
      </c>
      <c r="J98" s="4">
        <v>3</v>
      </c>
      <c r="K98" s="4">
        <v>3</v>
      </c>
      <c r="L98" s="4">
        <v>2</v>
      </c>
      <c r="M98" s="4">
        <v>2</v>
      </c>
      <c r="N98" s="4">
        <v>4</v>
      </c>
      <c r="O98" s="4">
        <v>4</v>
      </c>
      <c r="P98" s="4">
        <v>2</v>
      </c>
      <c r="Q98" s="4">
        <v>4</v>
      </c>
      <c r="R98" s="4">
        <v>4</v>
      </c>
    </row>
    <row r="99" spans="1:18">
      <c r="A99" t="s">
        <v>182</v>
      </c>
      <c r="B99">
        <v>54</v>
      </c>
      <c r="C99" t="s">
        <v>471</v>
      </c>
      <c r="D99" t="s">
        <v>472</v>
      </c>
      <c r="E99" t="s">
        <v>215</v>
      </c>
      <c r="F99" t="s">
        <v>10</v>
      </c>
      <c r="G99" t="s">
        <v>216</v>
      </c>
      <c r="H99" t="s">
        <v>27</v>
      </c>
      <c r="I99" s="4">
        <v>3</v>
      </c>
      <c r="J99" s="4">
        <v>4</v>
      </c>
      <c r="K99" s="4">
        <v>3</v>
      </c>
      <c r="L99" s="4">
        <v>3</v>
      </c>
      <c r="M99" s="4">
        <v>3</v>
      </c>
      <c r="N99" s="4">
        <v>3</v>
      </c>
      <c r="O99" s="4">
        <v>3</v>
      </c>
      <c r="P99" s="4">
        <v>2</v>
      </c>
      <c r="Q99" s="4">
        <v>3</v>
      </c>
      <c r="R99" s="4">
        <v>3</v>
      </c>
    </row>
    <row r="100" spans="1:18">
      <c r="A100" t="s">
        <v>182</v>
      </c>
      <c r="B100">
        <v>52</v>
      </c>
      <c r="C100" t="s">
        <v>471</v>
      </c>
      <c r="D100" t="s">
        <v>472</v>
      </c>
      <c r="E100" t="s">
        <v>217</v>
      </c>
      <c r="F100" t="s">
        <v>10</v>
      </c>
      <c r="G100" t="s">
        <v>206</v>
      </c>
      <c r="H100" t="s">
        <v>218</v>
      </c>
      <c r="I100" s="4">
        <v>3</v>
      </c>
      <c r="J100" s="4">
        <v>4</v>
      </c>
      <c r="K100" s="4">
        <v>4</v>
      </c>
      <c r="L100" s="4">
        <v>2</v>
      </c>
      <c r="M100" s="4">
        <v>3</v>
      </c>
      <c r="N100" s="4">
        <v>3</v>
      </c>
      <c r="O100" s="4">
        <v>3</v>
      </c>
      <c r="P100" s="4">
        <v>2</v>
      </c>
      <c r="Q100" s="4">
        <v>3</v>
      </c>
      <c r="R100" s="4">
        <v>3</v>
      </c>
    </row>
    <row r="101" spans="1:18">
      <c r="A101" t="s">
        <v>182</v>
      </c>
      <c r="B101">
        <v>234</v>
      </c>
      <c r="C101" t="s">
        <v>471</v>
      </c>
      <c r="D101" t="s">
        <v>472</v>
      </c>
      <c r="E101" t="s">
        <v>219</v>
      </c>
      <c r="F101" t="s">
        <v>51</v>
      </c>
      <c r="G101" t="s">
        <v>220</v>
      </c>
      <c r="H101" t="s">
        <v>221</v>
      </c>
      <c r="I101" s="4">
        <v>4</v>
      </c>
      <c r="J101" s="4">
        <v>4</v>
      </c>
      <c r="K101" s="4">
        <v>4</v>
      </c>
      <c r="L101" s="4">
        <v>3</v>
      </c>
      <c r="M101" s="4">
        <v>3</v>
      </c>
      <c r="N101" s="4">
        <v>4</v>
      </c>
      <c r="O101" s="4">
        <v>3</v>
      </c>
      <c r="P101" s="4">
        <v>3</v>
      </c>
      <c r="Q101" s="4">
        <v>4</v>
      </c>
      <c r="R101" s="4">
        <v>4</v>
      </c>
    </row>
    <row r="102" spans="1:18">
      <c r="A102" t="s">
        <v>182</v>
      </c>
      <c r="B102">
        <v>117</v>
      </c>
      <c r="C102" t="s">
        <v>473</v>
      </c>
      <c r="D102" t="s">
        <v>474</v>
      </c>
      <c r="E102" t="s">
        <v>222</v>
      </c>
      <c r="F102" t="s">
        <v>13</v>
      </c>
      <c r="G102" t="s">
        <v>202</v>
      </c>
      <c r="H102" t="s">
        <v>51</v>
      </c>
      <c r="I102" s="4">
        <v>3</v>
      </c>
      <c r="J102" s="4">
        <v>4</v>
      </c>
      <c r="K102" s="4">
        <v>3</v>
      </c>
      <c r="L102" s="4">
        <v>2</v>
      </c>
      <c r="M102" s="4">
        <v>2</v>
      </c>
      <c r="N102" s="4">
        <v>4</v>
      </c>
      <c r="O102" s="4">
        <v>4</v>
      </c>
      <c r="P102" s="4">
        <v>4</v>
      </c>
      <c r="Q102" s="4">
        <v>4</v>
      </c>
      <c r="R102" s="4">
        <v>4</v>
      </c>
    </row>
    <row r="103" spans="1:18">
      <c r="A103" t="s">
        <v>182</v>
      </c>
      <c r="B103">
        <v>219</v>
      </c>
      <c r="C103" t="s">
        <v>473</v>
      </c>
      <c r="D103" t="s">
        <v>474</v>
      </c>
      <c r="E103" t="s">
        <v>223</v>
      </c>
      <c r="F103" t="s">
        <v>13</v>
      </c>
      <c r="G103" t="s">
        <v>224</v>
      </c>
      <c r="H103" t="s">
        <v>225</v>
      </c>
      <c r="I103" s="4">
        <v>3</v>
      </c>
      <c r="J103" s="4">
        <v>4</v>
      </c>
      <c r="K103" s="4">
        <v>4</v>
      </c>
      <c r="L103" s="4">
        <v>3</v>
      </c>
      <c r="M103" s="4">
        <v>2</v>
      </c>
      <c r="N103" s="4">
        <v>3</v>
      </c>
      <c r="O103" s="4">
        <v>3</v>
      </c>
      <c r="P103" s="4">
        <v>3</v>
      </c>
      <c r="Q103" s="4">
        <v>3</v>
      </c>
      <c r="R103" s="4">
        <v>3</v>
      </c>
    </row>
    <row r="104" spans="1:18">
      <c r="A104" t="s">
        <v>182</v>
      </c>
      <c r="B104">
        <v>44</v>
      </c>
      <c r="C104" t="s">
        <v>473</v>
      </c>
      <c r="D104" t="s">
        <v>474</v>
      </c>
      <c r="E104" t="s">
        <v>226</v>
      </c>
      <c r="F104" t="s">
        <v>13</v>
      </c>
      <c r="G104" t="s">
        <v>227</v>
      </c>
      <c r="H104" t="s">
        <v>51</v>
      </c>
      <c r="I104" s="4">
        <v>3</v>
      </c>
      <c r="J104" s="4">
        <v>3</v>
      </c>
      <c r="K104" s="4">
        <v>4</v>
      </c>
      <c r="L104" s="4">
        <v>4</v>
      </c>
      <c r="M104" s="4">
        <v>3</v>
      </c>
      <c r="N104" s="4">
        <v>3</v>
      </c>
      <c r="O104" s="4">
        <v>3</v>
      </c>
      <c r="P104" s="4">
        <v>2</v>
      </c>
      <c r="Q104" s="4">
        <v>4</v>
      </c>
      <c r="R104" s="4">
        <v>3</v>
      </c>
    </row>
    <row r="105" spans="1:18">
      <c r="A105" t="s">
        <v>182</v>
      </c>
      <c r="B105">
        <v>41</v>
      </c>
      <c r="C105" t="s">
        <v>473</v>
      </c>
      <c r="D105" t="s">
        <v>474</v>
      </c>
      <c r="E105" t="s">
        <v>228</v>
      </c>
      <c r="F105" t="s">
        <v>13</v>
      </c>
      <c r="G105" t="s">
        <v>200</v>
      </c>
      <c r="H105" t="s">
        <v>51</v>
      </c>
      <c r="I105" s="4">
        <v>3</v>
      </c>
      <c r="J105" s="4">
        <v>3</v>
      </c>
      <c r="K105" s="4">
        <v>3</v>
      </c>
      <c r="L105" s="4">
        <v>3</v>
      </c>
      <c r="M105" s="4">
        <v>3</v>
      </c>
      <c r="N105" s="4">
        <v>4</v>
      </c>
      <c r="O105" s="4">
        <v>3</v>
      </c>
      <c r="P105" s="4">
        <v>2</v>
      </c>
      <c r="Q105" s="4">
        <v>3</v>
      </c>
      <c r="R105" s="4">
        <v>3</v>
      </c>
    </row>
    <row r="106" spans="1:18">
      <c r="A106" t="s">
        <v>182</v>
      </c>
      <c r="B106">
        <v>230</v>
      </c>
      <c r="C106" t="s">
        <v>473</v>
      </c>
      <c r="D106" t="s">
        <v>474</v>
      </c>
      <c r="E106" t="s">
        <v>229</v>
      </c>
      <c r="F106" t="s">
        <v>13</v>
      </c>
      <c r="G106" t="s">
        <v>230</v>
      </c>
      <c r="H106" t="s">
        <v>8</v>
      </c>
      <c r="I106" s="4">
        <v>4</v>
      </c>
      <c r="J106" s="4">
        <v>4</v>
      </c>
      <c r="K106" s="4">
        <v>4</v>
      </c>
      <c r="L106" s="4">
        <v>3</v>
      </c>
      <c r="M106" s="4">
        <v>3</v>
      </c>
      <c r="N106" s="4">
        <v>4</v>
      </c>
      <c r="O106" s="4">
        <v>4</v>
      </c>
      <c r="P106" s="4">
        <v>3</v>
      </c>
      <c r="Q106" s="4">
        <v>4</v>
      </c>
      <c r="R106" s="4">
        <v>4</v>
      </c>
    </row>
    <row r="107" spans="1:18">
      <c r="A107" t="s">
        <v>182</v>
      </c>
      <c r="B107">
        <v>90</v>
      </c>
      <c r="C107" t="s">
        <v>473</v>
      </c>
      <c r="D107" t="s">
        <v>474</v>
      </c>
      <c r="E107" t="s">
        <v>231</v>
      </c>
      <c r="F107" t="s">
        <v>13</v>
      </c>
      <c r="G107" t="s">
        <v>232</v>
      </c>
      <c r="H107" t="s">
        <v>51</v>
      </c>
      <c r="I107" s="4">
        <v>4</v>
      </c>
      <c r="J107" s="4">
        <v>4</v>
      </c>
      <c r="K107" s="4">
        <v>4</v>
      </c>
      <c r="L107" s="4">
        <v>2</v>
      </c>
      <c r="M107" s="4">
        <v>2</v>
      </c>
      <c r="N107" s="4">
        <v>4</v>
      </c>
      <c r="O107" s="4">
        <v>3</v>
      </c>
      <c r="P107" s="4">
        <v>4</v>
      </c>
      <c r="Q107" s="4">
        <v>4</v>
      </c>
      <c r="R107" s="4">
        <v>4</v>
      </c>
    </row>
    <row r="108" spans="1:18">
      <c r="A108" t="s">
        <v>182</v>
      </c>
      <c r="B108">
        <v>182</v>
      </c>
      <c r="C108" t="s">
        <v>473</v>
      </c>
      <c r="D108" t="s">
        <v>474</v>
      </c>
      <c r="E108" t="s">
        <v>233</v>
      </c>
      <c r="F108" t="s">
        <v>13</v>
      </c>
      <c r="G108" t="s">
        <v>234</v>
      </c>
      <c r="H108" t="s">
        <v>97</v>
      </c>
      <c r="I108" s="4">
        <v>4</v>
      </c>
      <c r="J108" s="4">
        <v>4</v>
      </c>
      <c r="K108" s="4">
        <v>4</v>
      </c>
      <c r="L108" s="4">
        <v>3</v>
      </c>
      <c r="M108" s="4">
        <v>1</v>
      </c>
      <c r="N108" s="4">
        <v>4</v>
      </c>
      <c r="O108" s="4">
        <v>2</v>
      </c>
      <c r="P108" s="4">
        <v>3</v>
      </c>
      <c r="Q108" s="4">
        <v>4</v>
      </c>
      <c r="R108" s="4">
        <v>3</v>
      </c>
    </row>
    <row r="109" spans="1:18">
      <c r="A109" t="s">
        <v>116</v>
      </c>
      <c r="B109">
        <v>231</v>
      </c>
      <c r="C109" t="s">
        <v>475</v>
      </c>
      <c r="D109" t="s">
        <v>476</v>
      </c>
      <c r="E109" t="s">
        <v>235</v>
      </c>
      <c r="F109" t="s">
        <v>13</v>
      </c>
      <c r="G109" t="s">
        <v>236</v>
      </c>
      <c r="H109" t="s">
        <v>38</v>
      </c>
      <c r="I109" s="4">
        <v>4</v>
      </c>
      <c r="J109" s="4">
        <v>4</v>
      </c>
      <c r="K109" s="4">
        <v>4</v>
      </c>
      <c r="L109" s="4">
        <v>3</v>
      </c>
      <c r="M109" s="4">
        <v>3</v>
      </c>
      <c r="N109" s="4">
        <v>4</v>
      </c>
      <c r="O109" s="4">
        <v>3</v>
      </c>
      <c r="P109" s="4">
        <v>3</v>
      </c>
      <c r="Q109" s="4">
        <v>4</v>
      </c>
      <c r="R109" s="4">
        <v>4</v>
      </c>
    </row>
    <row r="110" spans="1:18">
      <c r="A110" t="s">
        <v>116</v>
      </c>
      <c r="B110">
        <v>82</v>
      </c>
      <c r="C110" t="s">
        <v>475</v>
      </c>
      <c r="D110" t="s">
        <v>476</v>
      </c>
      <c r="E110" t="s">
        <v>237</v>
      </c>
      <c r="F110" t="s">
        <v>13</v>
      </c>
      <c r="G110" t="s">
        <v>238</v>
      </c>
      <c r="H110" t="s">
        <v>14</v>
      </c>
      <c r="I110" s="4">
        <v>3</v>
      </c>
      <c r="J110" s="4">
        <v>4</v>
      </c>
      <c r="K110" s="4">
        <v>2</v>
      </c>
      <c r="L110" s="4">
        <v>2</v>
      </c>
      <c r="M110" s="4">
        <v>2</v>
      </c>
      <c r="N110" s="4">
        <v>3</v>
      </c>
      <c r="O110" s="4">
        <v>2</v>
      </c>
      <c r="P110" s="4">
        <v>2</v>
      </c>
      <c r="Q110" s="4">
        <v>3</v>
      </c>
      <c r="R110" s="4">
        <v>3</v>
      </c>
    </row>
    <row r="111" spans="1:18">
      <c r="A111" t="s">
        <v>116</v>
      </c>
      <c r="B111">
        <v>4</v>
      </c>
      <c r="C111" t="s">
        <v>475</v>
      </c>
      <c r="D111" t="s">
        <v>476</v>
      </c>
      <c r="E111" t="s">
        <v>239</v>
      </c>
      <c r="F111" t="s">
        <v>10</v>
      </c>
      <c r="G111" t="s">
        <v>178</v>
      </c>
      <c r="H111" t="s">
        <v>27</v>
      </c>
      <c r="I111" s="4">
        <v>2</v>
      </c>
      <c r="J111" s="4">
        <v>2</v>
      </c>
      <c r="K111" s="4">
        <v>3</v>
      </c>
      <c r="L111" s="4">
        <v>4</v>
      </c>
      <c r="M111" s="4">
        <v>3</v>
      </c>
      <c r="N111" s="4">
        <v>4</v>
      </c>
      <c r="O111" s="4">
        <v>3</v>
      </c>
      <c r="P111" s="4">
        <v>2</v>
      </c>
      <c r="Q111" s="4">
        <v>4</v>
      </c>
      <c r="R111" s="4">
        <v>3</v>
      </c>
    </row>
    <row r="112" spans="1:18">
      <c r="A112" t="s">
        <v>116</v>
      </c>
      <c r="B112">
        <v>242</v>
      </c>
      <c r="C112" t="s">
        <v>475</v>
      </c>
      <c r="D112" t="s">
        <v>476</v>
      </c>
      <c r="E112" t="s">
        <v>240</v>
      </c>
      <c r="F112" t="s">
        <v>10</v>
      </c>
      <c r="G112" t="s">
        <v>241</v>
      </c>
      <c r="H112" t="s">
        <v>14</v>
      </c>
      <c r="I112" s="4">
        <v>3</v>
      </c>
      <c r="J112" s="4">
        <v>3</v>
      </c>
      <c r="K112" s="4">
        <v>4</v>
      </c>
      <c r="L112" s="4">
        <v>2</v>
      </c>
      <c r="M112" s="4">
        <v>1</v>
      </c>
      <c r="N112" s="4">
        <v>4</v>
      </c>
      <c r="O112" s="4">
        <v>2</v>
      </c>
      <c r="P112" s="4">
        <v>2</v>
      </c>
      <c r="Q112" s="4">
        <v>4</v>
      </c>
      <c r="R112" s="4">
        <v>4</v>
      </c>
    </row>
    <row r="113" spans="1:18">
      <c r="A113" t="s">
        <v>116</v>
      </c>
      <c r="B113">
        <v>7</v>
      </c>
      <c r="C113" t="s">
        <v>475</v>
      </c>
      <c r="D113" t="s">
        <v>476</v>
      </c>
      <c r="E113" t="s">
        <v>242</v>
      </c>
      <c r="F113" t="s">
        <v>13</v>
      </c>
      <c r="G113" t="s">
        <v>243</v>
      </c>
      <c r="H113" t="s">
        <v>244</v>
      </c>
      <c r="J113" s="4">
        <v>3</v>
      </c>
    </row>
    <row r="114" spans="1:18">
      <c r="A114" t="s">
        <v>116</v>
      </c>
      <c r="B114">
        <v>200</v>
      </c>
      <c r="C114" t="s">
        <v>475</v>
      </c>
      <c r="D114" t="s">
        <v>476</v>
      </c>
      <c r="E114" t="s">
        <v>245</v>
      </c>
      <c r="F114" t="s">
        <v>13</v>
      </c>
      <c r="G114" t="s">
        <v>150</v>
      </c>
      <c r="H114" t="s">
        <v>14</v>
      </c>
      <c r="I114" s="4">
        <v>3</v>
      </c>
      <c r="J114" s="4">
        <v>3</v>
      </c>
      <c r="K114" s="4">
        <v>3</v>
      </c>
      <c r="L114" s="4">
        <v>3</v>
      </c>
      <c r="M114" s="4">
        <v>3</v>
      </c>
      <c r="N114" s="4">
        <v>3</v>
      </c>
      <c r="O114" s="4">
        <v>3</v>
      </c>
      <c r="P114" s="4">
        <v>4</v>
      </c>
      <c r="Q114" s="4">
        <v>4</v>
      </c>
      <c r="R114" s="4">
        <v>3</v>
      </c>
    </row>
    <row r="115" spans="1:18">
      <c r="A115" t="s">
        <v>116</v>
      </c>
      <c r="B115">
        <v>40</v>
      </c>
      <c r="C115" t="s">
        <v>475</v>
      </c>
      <c r="D115" t="s">
        <v>476</v>
      </c>
      <c r="E115" t="s">
        <v>246</v>
      </c>
      <c r="F115" t="s">
        <v>10</v>
      </c>
      <c r="G115" t="s">
        <v>247</v>
      </c>
      <c r="H115" t="s">
        <v>112</v>
      </c>
      <c r="I115" s="4">
        <v>3</v>
      </c>
      <c r="J115" s="4">
        <v>2</v>
      </c>
      <c r="K115" s="4">
        <v>2</v>
      </c>
      <c r="L115" s="4">
        <v>2</v>
      </c>
      <c r="M115" s="4">
        <v>3</v>
      </c>
      <c r="N115" s="4">
        <v>3</v>
      </c>
      <c r="O115" s="4">
        <v>4</v>
      </c>
      <c r="P115" s="4">
        <v>3</v>
      </c>
      <c r="Q115" s="4">
        <v>4</v>
      </c>
      <c r="R115" s="4">
        <v>4</v>
      </c>
    </row>
    <row r="116" spans="1:18">
      <c r="A116" t="s">
        <v>116</v>
      </c>
      <c r="B116">
        <v>239</v>
      </c>
      <c r="C116" t="s">
        <v>475</v>
      </c>
      <c r="D116" t="s">
        <v>476</v>
      </c>
      <c r="E116" t="s">
        <v>248</v>
      </c>
      <c r="F116" t="s">
        <v>10</v>
      </c>
      <c r="G116" t="s">
        <v>241</v>
      </c>
      <c r="H116" t="s">
        <v>97</v>
      </c>
      <c r="I116" s="4">
        <v>3</v>
      </c>
      <c r="J116" s="4">
        <v>3</v>
      </c>
      <c r="K116" s="4">
        <v>4</v>
      </c>
      <c r="L116" s="4">
        <v>2</v>
      </c>
      <c r="M116" s="4">
        <v>1</v>
      </c>
      <c r="N116" s="4">
        <v>4</v>
      </c>
      <c r="O116" s="4">
        <v>3</v>
      </c>
      <c r="P116" s="4">
        <v>2</v>
      </c>
      <c r="Q116" s="4">
        <v>4</v>
      </c>
      <c r="R116" s="4">
        <v>3</v>
      </c>
    </row>
    <row r="117" spans="1:18">
      <c r="A117" t="s">
        <v>116</v>
      </c>
      <c r="B117">
        <v>226</v>
      </c>
      <c r="C117" t="s">
        <v>477</v>
      </c>
      <c r="D117" t="s">
        <v>478</v>
      </c>
      <c r="E117" t="s">
        <v>249</v>
      </c>
      <c r="F117" t="s">
        <v>10</v>
      </c>
      <c r="G117" t="s">
        <v>170</v>
      </c>
      <c r="H117" t="s">
        <v>44</v>
      </c>
      <c r="I117" s="4">
        <v>3</v>
      </c>
      <c r="J117" s="4">
        <v>3</v>
      </c>
      <c r="L117" s="4">
        <v>3</v>
      </c>
      <c r="M117" s="4">
        <v>3</v>
      </c>
      <c r="N117" s="4">
        <v>4</v>
      </c>
      <c r="O117" s="4">
        <v>3</v>
      </c>
      <c r="P117" s="4">
        <v>3</v>
      </c>
      <c r="Q117" s="4">
        <v>3</v>
      </c>
      <c r="R117" s="4">
        <v>3</v>
      </c>
    </row>
    <row r="118" spans="1:18">
      <c r="A118" t="s">
        <v>116</v>
      </c>
      <c r="B118">
        <v>227</v>
      </c>
      <c r="C118" t="s">
        <v>477</v>
      </c>
      <c r="D118" t="s">
        <v>478</v>
      </c>
      <c r="E118" t="s">
        <v>250</v>
      </c>
      <c r="F118" t="s">
        <v>10</v>
      </c>
      <c r="G118" t="s">
        <v>168</v>
      </c>
      <c r="H118" t="s">
        <v>41</v>
      </c>
      <c r="I118" s="4">
        <v>4</v>
      </c>
      <c r="J118" s="4">
        <v>3</v>
      </c>
      <c r="K118" s="4">
        <v>4</v>
      </c>
      <c r="L118" s="4">
        <v>4</v>
      </c>
      <c r="M118" s="4">
        <v>3</v>
      </c>
      <c r="N118" s="4">
        <v>4</v>
      </c>
      <c r="O118" s="4">
        <v>3</v>
      </c>
      <c r="P118" s="4">
        <v>2</v>
      </c>
      <c r="Q118" s="4">
        <v>4</v>
      </c>
      <c r="R118" s="4">
        <v>4</v>
      </c>
    </row>
    <row r="119" spans="1:18">
      <c r="A119" t="s">
        <v>116</v>
      </c>
      <c r="B119">
        <v>119</v>
      </c>
      <c r="C119" t="s">
        <v>477</v>
      </c>
      <c r="D119" t="s">
        <v>478</v>
      </c>
      <c r="E119" t="s">
        <v>251</v>
      </c>
      <c r="F119" t="s">
        <v>10</v>
      </c>
      <c r="G119" t="s">
        <v>252</v>
      </c>
      <c r="H119" t="s">
        <v>253</v>
      </c>
      <c r="I119" s="4">
        <v>4</v>
      </c>
      <c r="J119" s="4">
        <v>4</v>
      </c>
      <c r="K119" s="4">
        <v>3</v>
      </c>
      <c r="L119" s="4">
        <v>3</v>
      </c>
      <c r="M119" s="4">
        <v>2</v>
      </c>
      <c r="N119" s="4">
        <v>4</v>
      </c>
      <c r="O119" s="4">
        <v>3</v>
      </c>
      <c r="P119" s="4">
        <v>1</v>
      </c>
      <c r="Q119" s="4">
        <v>4</v>
      </c>
      <c r="R119" s="4">
        <v>4</v>
      </c>
    </row>
    <row r="120" spans="1:18">
      <c r="A120" t="s">
        <v>116</v>
      </c>
      <c r="B120">
        <v>151</v>
      </c>
      <c r="C120" t="s">
        <v>477</v>
      </c>
      <c r="D120" t="s">
        <v>478</v>
      </c>
      <c r="E120" t="s">
        <v>254</v>
      </c>
      <c r="F120" t="s">
        <v>10</v>
      </c>
      <c r="G120" t="s">
        <v>255</v>
      </c>
      <c r="H120" t="s">
        <v>97</v>
      </c>
      <c r="I120" s="4">
        <v>3</v>
      </c>
      <c r="J120" s="4">
        <v>3</v>
      </c>
      <c r="K120" s="4">
        <v>4</v>
      </c>
      <c r="L120" s="4">
        <v>3</v>
      </c>
      <c r="M120" s="4">
        <v>2</v>
      </c>
      <c r="N120" s="4">
        <v>3</v>
      </c>
      <c r="O120" s="4">
        <v>2</v>
      </c>
      <c r="P120" s="4">
        <v>3</v>
      </c>
      <c r="Q120" s="4">
        <v>4</v>
      </c>
      <c r="R120" s="4">
        <v>4</v>
      </c>
    </row>
    <row r="121" spans="1:18">
      <c r="A121" t="s">
        <v>116</v>
      </c>
      <c r="B121">
        <v>238</v>
      </c>
      <c r="C121" t="s">
        <v>477</v>
      </c>
      <c r="D121" t="s">
        <v>478</v>
      </c>
      <c r="E121" t="s">
        <v>256</v>
      </c>
      <c r="F121" t="s">
        <v>13</v>
      </c>
      <c r="G121" t="s">
        <v>241</v>
      </c>
      <c r="H121" t="s">
        <v>44</v>
      </c>
      <c r="I121" s="4">
        <v>3</v>
      </c>
      <c r="J121" s="4">
        <v>3</v>
      </c>
      <c r="K121" s="4">
        <v>4</v>
      </c>
      <c r="L121" s="4">
        <v>2</v>
      </c>
      <c r="M121" s="4">
        <v>1</v>
      </c>
      <c r="N121" s="4">
        <v>3</v>
      </c>
      <c r="O121" s="4">
        <v>2</v>
      </c>
      <c r="P121" s="4">
        <v>2</v>
      </c>
      <c r="Q121" s="4">
        <v>4</v>
      </c>
      <c r="R121" s="4">
        <v>3</v>
      </c>
    </row>
    <row r="122" spans="1:18">
      <c r="A122" t="s">
        <v>116</v>
      </c>
      <c r="B122">
        <v>148</v>
      </c>
      <c r="C122" t="s">
        <v>477</v>
      </c>
      <c r="D122" t="s">
        <v>478</v>
      </c>
      <c r="E122" t="s">
        <v>257</v>
      </c>
      <c r="F122" t="s">
        <v>10</v>
      </c>
      <c r="G122" t="s">
        <v>258</v>
      </c>
      <c r="H122" t="s">
        <v>73</v>
      </c>
      <c r="I122" s="4">
        <v>3</v>
      </c>
      <c r="J122" s="4">
        <v>3</v>
      </c>
      <c r="K122" s="4">
        <v>4</v>
      </c>
      <c r="M122" s="4">
        <v>3</v>
      </c>
      <c r="N122" s="4">
        <v>3</v>
      </c>
      <c r="O122" s="4">
        <v>2</v>
      </c>
      <c r="P122" s="4">
        <v>2</v>
      </c>
      <c r="Q122" s="4">
        <v>3</v>
      </c>
      <c r="R122" s="4">
        <v>3</v>
      </c>
    </row>
    <row r="123" spans="1:18">
      <c r="A123" t="s">
        <v>116</v>
      </c>
      <c r="B123">
        <v>178</v>
      </c>
      <c r="C123" t="s">
        <v>477</v>
      </c>
      <c r="D123" t="s">
        <v>478</v>
      </c>
      <c r="E123" t="s">
        <v>259</v>
      </c>
      <c r="F123" t="s">
        <v>13</v>
      </c>
      <c r="G123" t="s">
        <v>120</v>
      </c>
      <c r="H123" t="s">
        <v>260</v>
      </c>
      <c r="I123" s="4">
        <v>3</v>
      </c>
      <c r="J123" s="4">
        <v>2</v>
      </c>
      <c r="K123" s="4">
        <v>3</v>
      </c>
      <c r="L123" s="4">
        <v>2</v>
      </c>
      <c r="M123" s="4">
        <v>2</v>
      </c>
      <c r="N123" s="4">
        <v>3</v>
      </c>
      <c r="O123" s="4">
        <v>3</v>
      </c>
      <c r="P123" s="4">
        <v>2</v>
      </c>
      <c r="Q123" s="4">
        <v>3</v>
      </c>
      <c r="R123" s="4">
        <v>3</v>
      </c>
    </row>
    <row r="124" spans="1:18">
      <c r="A124" t="s">
        <v>116</v>
      </c>
      <c r="B124">
        <v>137</v>
      </c>
      <c r="C124" t="s">
        <v>477</v>
      </c>
      <c r="D124" t="s">
        <v>478</v>
      </c>
      <c r="E124" t="s">
        <v>261</v>
      </c>
      <c r="F124" t="s">
        <v>13</v>
      </c>
      <c r="G124" t="s">
        <v>146</v>
      </c>
      <c r="H124" t="s">
        <v>27</v>
      </c>
      <c r="I124" s="4">
        <v>3</v>
      </c>
      <c r="J124" s="4">
        <v>3</v>
      </c>
      <c r="K124" s="4">
        <v>4</v>
      </c>
      <c r="L124" s="4">
        <v>3</v>
      </c>
      <c r="M124" s="4">
        <v>2</v>
      </c>
      <c r="N124" s="4">
        <v>4</v>
      </c>
      <c r="O124" s="4">
        <v>2</v>
      </c>
      <c r="P124" s="4">
        <v>2</v>
      </c>
      <c r="Q124" s="4">
        <v>4</v>
      </c>
      <c r="R124" s="4">
        <v>4</v>
      </c>
    </row>
    <row r="125" spans="1:18">
      <c r="A125" t="s">
        <v>116</v>
      </c>
      <c r="B125">
        <v>98</v>
      </c>
      <c r="C125" t="s">
        <v>477</v>
      </c>
      <c r="D125" t="s">
        <v>478</v>
      </c>
      <c r="E125" t="s">
        <v>262</v>
      </c>
      <c r="F125" t="s">
        <v>13</v>
      </c>
      <c r="G125" t="s">
        <v>263</v>
      </c>
      <c r="H125" t="s">
        <v>264</v>
      </c>
      <c r="I125" s="4">
        <v>4</v>
      </c>
      <c r="J125" s="4">
        <v>3</v>
      </c>
      <c r="K125" s="4">
        <v>3</v>
      </c>
      <c r="L125" s="4">
        <v>4</v>
      </c>
      <c r="M125" s="4">
        <v>3</v>
      </c>
      <c r="N125" s="4">
        <v>3</v>
      </c>
      <c r="O125" s="4">
        <v>3</v>
      </c>
      <c r="P125" s="4">
        <v>3</v>
      </c>
      <c r="Q125" s="4">
        <v>3</v>
      </c>
      <c r="R125" s="4">
        <v>4</v>
      </c>
    </row>
    <row r="126" spans="1:18">
      <c r="A126" t="s">
        <v>15</v>
      </c>
      <c r="B126">
        <v>91</v>
      </c>
      <c r="C126" t="s">
        <v>479</v>
      </c>
      <c r="D126" t="s">
        <v>480</v>
      </c>
      <c r="E126" t="s">
        <v>265</v>
      </c>
      <c r="F126" t="s">
        <v>10</v>
      </c>
      <c r="G126" t="s">
        <v>75</v>
      </c>
      <c r="H126" t="s">
        <v>44</v>
      </c>
      <c r="I126" s="4">
        <v>3</v>
      </c>
      <c r="J126" s="4">
        <v>3</v>
      </c>
      <c r="K126" s="4">
        <v>4</v>
      </c>
      <c r="L126" s="4">
        <v>4</v>
      </c>
      <c r="M126" s="4">
        <v>2</v>
      </c>
      <c r="N126" s="4">
        <v>4</v>
      </c>
      <c r="O126" s="4">
        <v>3</v>
      </c>
      <c r="P126" s="4">
        <v>2</v>
      </c>
      <c r="Q126" s="4">
        <v>3</v>
      </c>
      <c r="R126" s="4">
        <v>3</v>
      </c>
    </row>
    <row r="127" spans="1:18">
      <c r="A127" t="s">
        <v>15</v>
      </c>
      <c r="B127">
        <v>186</v>
      </c>
      <c r="C127" t="s">
        <v>479</v>
      </c>
      <c r="D127" t="s">
        <v>480</v>
      </c>
      <c r="E127" t="s">
        <v>266</v>
      </c>
      <c r="F127" t="s">
        <v>51</v>
      </c>
      <c r="G127" t="s">
        <v>267</v>
      </c>
      <c r="H127" t="s">
        <v>29</v>
      </c>
      <c r="I127" s="4">
        <v>3</v>
      </c>
      <c r="J127" s="4">
        <v>3</v>
      </c>
      <c r="K127" s="4">
        <v>4</v>
      </c>
      <c r="L127" s="4">
        <v>2</v>
      </c>
      <c r="M127" s="4">
        <v>2</v>
      </c>
      <c r="N127" s="4">
        <v>4</v>
      </c>
      <c r="O127" s="4">
        <v>2</v>
      </c>
      <c r="P127" s="4">
        <v>3</v>
      </c>
      <c r="Q127" s="4">
        <v>4</v>
      </c>
      <c r="R127" s="4">
        <v>3</v>
      </c>
    </row>
    <row r="128" spans="1:18">
      <c r="A128" t="s">
        <v>15</v>
      </c>
      <c r="B128">
        <v>164</v>
      </c>
      <c r="C128" t="s">
        <v>479</v>
      </c>
      <c r="D128" t="s">
        <v>480</v>
      </c>
      <c r="E128" t="s">
        <v>268</v>
      </c>
      <c r="F128" t="s">
        <v>10</v>
      </c>
      <c r="G128" t="s">
        <v>269</v>
      </c>
      <c r="H128" t="s">
        <v>41</v>
      </c>
      <c r="I128" s="4">
        <v>4</v>
      </c>
      <c r="J128" s="4">
        <v>4</v>
      </c>
      <c r="K128" s="4">
        <v>4</v>
      </c>
      <c r="L128" s="4">
        <v>3</v>
      </c>
      <c r="M128" s="4">
        <v>4</v>
      </c>
      <c r="N128" s="4">
        <v>4</v>
      </c>
      <c r="O128" s="4">
        <v>4</v>
      </c>
      <c r="P128" s="4">
        <v>4</v>
      </c>
      <c r="Q128" s="4">
        <v>4</v>
      </c>
      <c r="R128" s="4">
        <v>4</v>
      </c>
    </row>
    <row r="129" spans="1:18">
      <c r="A129" t="s">
        <v>15</v>
      </c>
      <c r="B129">
        <v>156</v>
      </c>
      <c r="C129" t="s">
        <v>479</v>
      </c>
      <c r="D129" t="s">
        <v>480</v>
      </c>
      <c r="E129" t="s">
        <v>270</v>
      </c>
      <c r="F129" t="s">
        <v>10</v>
      </c>
      <c r="G129" t="s">
        <v>82</v>
      </c>
      <c r="H129" t="s">
        <v>41</v>
      </c>
      <c r="I129" s="4">
        <v>4</v>
      </c>
      <c r="J129" s="4">
        <v>4</v>
      </c>
      <c r="K129" s="4">
        <v>4</v>
      </c>
      <c r="L129" s="4">
        <v>4</v>
      </c>
      <c r="M129" s="4">
        <v>1</v>
      </c>
      <c r="N129" s="4">
        <v>4</v>
      </c>
      <c r="O129" s="4">
        <v>1</v>
      </c>
      <c r="P129" s="4">
        <v>1</v>
      </c>
      <c r="Q129" s="4">
        <v>4</v>
      </c>
      <c r="R129" s="4">
        <v>3</v>
      </c>
    </row>
    <row r="130" spans="1:18">
      <c r="A130" t="s">
        <v>15</v>
      </c>
      <c r="B130">
        <v>62</v>
      </c>
      <c r="C130" t="s">
        <v>481</v>
      </c>
      <c r="D130" t="s">
        <v>482</v>
      </c>
      <c r="E130" t="s">
        <v>271</v>
      </c>
      <c r="F130" t="s">
        <v>10</v>
      </c>
      <c r="G130" t="s">
        <v>40</v>
      </c>
      <c r="H130" t="s">
        <v>13</v>
      </c>
      <c r="I130" s="4">
        <v>3</v>
      </c>
      <c r="J130" s="4">
        <v>3</v>
      </c>
      <c r="K130" s="4">
        <v>4</v>
      </c>
      <c r="L130" s="4">
        <v>4</v>
      </c>
      <c r="N130" s="4">
        <v>3</v>
      </c>
      <c r="O130" s="4">
        <v>3</v>
      </c>
      <c r="P130" s="4">
        <v>3</v>
      </c>
      <c r="Q130" s="4">
        <v>3</v>
      </c>
      <c r="R130" s="4">
        <v>4</v>
      </c>
    </row>
    <row r="131" spans="1:18">
      <c r="A131" t="s">
        <v>15</v>
      </c>
      <c r="B131">
        <v>70</v>
      </c>
      <c r="C131" t="s">
        <v>481</v>
      </c>
      <c r="D131" t="s">
        <v>482</v>
      </c>
      <c r="E131" t="s">
        <v>272</v>
      </c>
      <c r="F131" t="s">
        <v>7</v>
      </c>
      <c r="G131" t="s">
        <v>46</v>
      </c>
      <c r="H131" t="s">
        <v>13</v>
      </c>
      <c r="I131" s="4">
        <v>4</v>
      </c>
      <c r="J131" s="4">
        <v>3</v>
      </c>
      <c r="K131" s="4">
        <v>4</v>
      </c>
      <c r="L131" s="4">
        <v>3</v>
      </c>
      <c r="M131" s="4">
        <v>4</v>
      </c>
      <c r="N131" s="4">
        <v>3</v>
      </c>
      <c r="O131" s="4">
        <v>4</v>
      </c>
      <c r="P131" s="4">
        <v>3</v>
      </c>
      <c r="Q131" s="4">
        <v>4</v>
      </c>
      <c r="R131" s="4">
        <v>4</v>
      </c>
    </row>
    <row r="132" spans="1:18">
      <c r="A132" t="s">
        <v>15</v>
      </c>
      <c r="B132">
        <v>144</v>
      </c>
      <c r="C132" t="s">
        <v>481</v>
      </c>
      <c r="D132" t="s">
        <v>482</v>
      </c>
      <c r="E132" t="s">
        <v>273</v>
      </c>
      <c r="F132" t="s">
        <v>12</v>
      </c>
      <c r="G132" t="s">
        <v>49</v>
      </c>
      <c r="H132" t="s">
        <v>13</v>
      </c>
      <c r="I132" s="4">
        <v>4</v>
      </c>
      <c r="J132" s="4">
        <v>4</v>
      </c>
      <c r="K132" s="4">
        <v>4</v>
      </c>
      <c r="L132" s="4">
        <v>4</v>
      </c>
      <c r="M132" s="4">
        <v>4</v>
      </c>
      <c r="N132" s="4">
        <v>4</v>
      </c>
      <c r="O132" s="4">
        <v>4</v>
      </c>
      <c r="P132" s="4">
        <v>4</v>
      </c>
      <c r="Q132" s="4">
        <v>4</v>
      </c>
      <c r="R132" s="4">
        <v>4</v>
      </c>
    </row>
    <row r="133" spans="1:18">
      <c r="A133" t="s">
        <v>15</v>
      </c>
      <c r="B133">
        <v>124</v>
      </c>
      <c r="C133" t="s">
        <v>481</v>
      </c>
      <c r="D133" t="s">
        <v>482</v>
      </c>
      <c r="E133" t="s">
        <v>274</v>
      </c>
      <c r="F133" t="s">
        <v>10</v>
      </c>
      <c r="G133" t="s">
        <v>275</v>
      </c>
      <c r="H133" t="s">
        <v>13</v>
      </c>
      <c r="I133" s="4">
        <v>4</v>
      </c>
      <c r="J133" s="4">
        <v>3</v>
      </c>
      <c r="K133" s="4">
        <v>3</v>
      </c>
      <c r="L133" s="4">
        <v>4</v>
      </c>
      <c r="M133" s="4">
        <v>4</v>
      </c>
      <c r="N133" s="4">
        <v>3</v>
      </c>
      <c r="O133" s="4">
        <v>3</v>
      </c>
      <c r="P133" s="4">
        <v>4</v>
      </c>
      <c r="Q133" s="4">
        <v>4</v>
      </c>
      <c r="R133" s="4">
        <v>4</v>
      </c>
    </row>
    <row r="134" spans="1:18">
      <c r="A134" t="s">
        <v>15</v>
      </c>
      <c r="B134">
        <v>143</v>
      </c>
      <c r="C134" t="s">
        <v>481</v>
      </c>
      <c r="D134" t="s">
        <v>482</v>
      </c>
      <c r="E134" t="s">
        <v>276</v>
      </c>
      <c r="F134" t="s">
        <v>10</v>
      </c>
      <c r="G134" t="s">
        <v>49</v>
      </c>
      <c r="H134" t="s">
        <v>13</v>
      </c>
      <c r="I134" s="4">
        <v>3</v>
      </c>
      <c r="J134" s="4">
        <v>4</v>
      </c>
      <c r="K134" s="4">
        <v>4</v>
      </c>
      <c r="L134" s="4">
        <v>4</v>
      </c>
      <c r="M134" s="4">
        <v>3</v>
      </c>
      <c r="N134" s="4">
        <v>4</v>
      </c>
      <c r="O134" s="4">
        <v>4</v>
      </c>
      <c r="P134" s="4">
        <v>4</v>
      </c>
      <c r="Q134" s="4">
        <v>4</v>
      </c>
      <c r="R134" s="4">
        <v>4</v>
      </c>
    </row>
    <row r="135" spans="1:18">
      <c r="A135" t="s">
        <v>15</v>
      </c>
      <c r="B135">
        <v>103</v>
      </c>
      <c r="C135" t="s">
        <v>483</v>
      </c>
      <c r="D135" t="s">
        <v>484</v>
      </c>
      <c r="E135" t="s">
        <v>277</v>
      </c>
      <c r="F135" t="s">
        <v>10</v>
      </c>
      <c r="G135" t="s">
        <v>278</v>
      </c>
      <c r="H135" t="s">
        <v>9</v>
      </c>
      <c r="I135" s="4">
        <v>4</v>
      </c>
      <c r="J135" s="4">
        <v>4</v>
      </c>
      <c r="K135" s="4">
        <v>4</v>
      </c>
      <c r="L135" s="4">
        <v>3</v>
      </c>
      <c r="M135" s="4">
        <v>4</v>
      </c>
      <c r="N135" s="4">
        <v>3</v>
      </c>
      <c r="O135" s="4">
        <v>3</v>
      </c>
      <c r="P135" s="4">
        <v>4</v>
      </c>
      <c r="Q135" s="4">
        <v>4</v>
      </c>
      <c r="R135" s="4">
        <v>3</v>
      </c>
    </row>
    <row r="136" spans="1:18">
      <c r="A136" t="s">
        <v>15</v>
      </c>
      <c r="B136">
        <v>64</v>
      </c>
      <c r="C136" t="s">
        <v>483</v>
      </c>
      <c r="D136" t="s">
        <v>484</v>
      </c>
      <c r="E136" t="s">
        <v>279</v>
      </c>
      <c r="F136" t="s">
        <v>10</v>
      </c>
      <c r="G136" t="s">
        <v>114</v>
      </c>
      <c r="H136" t="s">
        <v>9</v>
      </c>
      <c r="I136" s="4">
        <v>4</v>
      </c>
      <c r="J136" s="4">
        <v>4</v>
      </c>
      <c r="K136" s="4">
        <v>4</v>
      </c>
      <c r="L136" s="4">
        <v>4</v>
      </c>
      <c r="M136" s="4">
        <v>3</v>
      </c>
      <c r="N136" s="4">
        <v>4</v>
      </c>
      <c r="O136" s="4">
        <v>4</v>
      </c>
      <c r="P136" s="4">
        <v>4</v>
      </c>
      <c r="Q136" s="4">
        <v>4</v>
      </c>
      <c r="R136" s="4">
        <v>4</v>
      </c>
    </row>
    <row r="137" spans="1:18">
      <c r="A137" t="s">
        <v>15</v>
      </c>
      <c r="B137">
        <v>196</v>
      </c>
      <c r="C137" t="s">
        <v>483</v>
      </c>
      <c r="D137" t="s">
        <v>484</v>
      </c>
      <c r="E137" t="s">
        <v>280</v>
      </c>
      <c r="F137" t="s">
        <v>12</v>
      </c>
      <c r="G137" t="s">
        <v>107</v>
      </c>
      <c r="H137" t="s">
        <v>281</v>
      </c>
      <c r="I137" s="4">
        <v>4</v>
      </c>
      <c r="J137" s="4">
        <v>4</v>
      </c>
      <c r="K137" s="4">
        <v>4</v>
      </c>
      <c r="L137" s="4">
        <v>4</v>
      </c>
      <c r="M137" s="4">
        <v>2</v>
      </c>
      <c r="N137" s="4">
        <v>4</v>
      </c>
      <c r="O137" s="4">
        <v>3</v>
      </c>
      <c r="P137" s="4">
        <v>2</v>
      </c>
      <c r="Q137" s="4">
        <v>4</v>
      </c>
      <c r="R137" s="4">
        <v>4</v>
      </c>
    </row>
    <row r="138" spans="1:18">
      <c r="A138" t="s">
        <v>15</v>
      </c>
      <c r="B138">
        <v>100</v>
      </c>
      <c r="C138" t="s">
        <v>483</v>
      </c>
      <c r="D138" t="s">
        <v>484</v>
      </c>
      <c r="E138" t="s">
        <v>282</v>
      </c>
      <c r="F138" t="s">
        <v>12</v>
      </c>
      <c r="G138" t="s">
        <v>283</v>
      </c>
      <c r="H138" t="s">
        <v>51</v>
      </c>
      <c r="I138" s="4">
        <v>4</v>
      </c>
      <c r="J138" s="4">
        <v>4</v>
      </c>
      <c r="K138" s="4">
        <v>4</v>
      </c>
      <c r="L138" s="4">
        <v>3</v>
      </c>
      <c r="M138" s="4">
        <v>4</v>
      </c>
      <c r="N138" s="4">
        <v>4</v>
      </c>
      <c r="O138" s="4">
        <v>2</v>
      </c>
      <c r="P138" s="4">
        <v>3</v>
      </c>
      <c r="Q138" s="4">
        <v>4</v>
      </c>
      <c r="R138" s="4">
        <v>4</v>
      </c>
    </row>
    <row r="139" spans="1:18">
      <c r="A139" t="s">
        <v>15</v>
      </c>
      <c r="B139">
        <v>101</v>
      </c>
      <c r="C139" t="s">
        <v>483</v>
      </c>
      <c r="D139" t="s">
        <v>484</v>
      </c>
      <c r="E139" t="s">
        <v>284</v>
      </c>
      <c r="F139" t="s">
        <v>10</v>
      </c>
      <c r="G139" t="s">
        <v>278</v>
      </c>
      <c r="H139" t="s">
        <v>12</v>
      </c>
      <c r="I139" s="4">
        <v>4</v>
      </c>
      <c r="J139" s="4">
        <v>4</v>
      </c>
      <c r="K139" s="4">
        <v>4</v>
      </c>
      <c r="L139" s="4">
        <v>3</v>
      </c>
      <c r="M139" s="4">
        <v>4</v>
      </c>
      <c r="N139" s="4">
        <v>3</v>
      </c>
      <c r="O139" s="4">
        <v>3</v>
      </c>
      <c r="P139" s="4">
        <v>3</v>
      </c>
      <c r="Q139" s="4">
        <v>4</v>
      </c>
      <c r="R139" s="4">
        <v>3</v>
      </c>
    </row>
    <row r="140" spans="1:18">
      <c r="A140" t="s">
        <v>15</v>
      </c>
      <c r="B140">
        <v>27</v>
      </c>
      <c r="C140" t="s">
        <v>483</v>
      </c>
      <c r="D140" t="s">
        <v>484</v>
      </c>
      <c r="E140" t="s">
        <v>285</v>
      </c>
      <c r="F140" t="s">
        <v>10</v>
      </c>
      <c r="G140" t="s">
        <v>90</v>
      </c>
      <c r="H140" t="s">
        <v>8</v>
      </c>
      <c r="I140" s="4">
        <v>3</v>
      </c>
      <c r="J140" s="4">
        <v>2</v>
      </c>
      <c r="K140" s="4">
        <v>1</v>
      </c>
      <c r="L140" s="4">
        <v>2</v>
      </c>
      <c r="M140" s="4">
        <v>3</v>
      </c>
      <c r="N140" s="4">
        <v>3</v>
      </c>
      <c r="O140" s="4">
        <v>3</v>
      </c>
      <c r="P140" s="4">
        <v>1</v>
      </c>
      <c r="Q140" s="4">
        <v>4</v>
      </c>
      <c r="R140" s="4">
        <v>2</v>
      </c>
    </row>
    <row r="141" spans="1:18">
      <c r="A141" t="s">
        <v>15</v>
      </c>
      <c r="B141">
        <v>243</v>
      </c>
      <c r="C141" t="s">
        <v>483</v>
      </c>
      <c r="D141" t="s">
        <v>484</v>
      </c>
      <c r="E141" t="s">
        <v>286</v>
      </c>
      <c r="F141" t="s">
        <v>10</v>
      </c>
      <c r="G141" t="s">
        <v>96</v>
      </c>
      <c r="H141" t="s">
        <v>9</v>
      </c>
      <c r="I141" s="4">
        <v>3</v>
      </c>
      <c r="J141" s="4">
        <v>3</v>
      </c>
      <c r="K141" s="4">
        <v>3</v>
      </c>
      <c r="L141" s="4">
        <v>3</v>
      </c>
      <c r="M141" s="4">
        <v>2</v>
      </c>
      <c r="N141" s="4">
        <v>3</v>
      </c>
      <c r="O141" s="4">
        <v>3</v>
      </c>
      <c r="P141" s="4">
        <v>3</v>
      </c>
      <c r="Q141" s="4">
        <v>4</v>
      </c>
      <c r="R141" s="4">
        <v>3</v>
      </c>
    </row>
    <row r="142" spans="1:18">
      <c r="A142" t="s">
        <v>15</v>
      </c>
      <c r="B142">
        <v>2</v>
      </c>
      <c r="C142" t="s">
        <v>483</v>
      </c>
      <c r="D142" t="s">
        <v>484</v>
      </c>
      <c r="E142" t="s">
        <v>287</v>
      </c>
      <c r="F142" t="s">
        <v>10</v>
      </c>
      <c r="G142" t="s">
        <v>288</v>
      </c>
      <c r="H142" t="s">
        <v>9</v>
      </c>
      <c r="I142" s="4">
        <v>3</v>
      </c>
      <c r="J142" s="4">
        <v>3</v>
      </c>
      <c r="K142" s="4">
        <v>3</v>
      </c>
      <c r="L142" s="4">
        <v>3</v>
      </c>
      <c r="M142" s="4">
        <v>1</v>
      </c>
      <c r="N142" s="4">
        <v>1</v>
      </c>
      <c r="O142" s="4">
        <v>2</v>
      </c>
      <c r="P142" s="4">
        <v>1</v>
      </c>
      <c r="Q142" s="4">
        <v>4</v>
      </c>
      <c r="R142" s="4">
        <v>3</v>
      </c>
    </row>
    <row r="143" spans="1:18">
      <c r="A143" t="s">
        <v>15</v>
      </c>
      <c r="B143">
        <v>112</v>
      </c>
      <c r="C143" t="s">
        <v>483</v>
      </c>
      <c r="D143" t="s">
        <v>484</v>
      </c>
      <c r="E143" t="s">
        <v>289</v>
      </c>
      <c r="F143" t="s">
        <v>10</v>
      </c>
      <c r="G143" t="s">
        <v>111</v>
      </c>
      <c r="H143" t="s">
        <v>13</v>
      </c>
      <c r="I143" s="4">
        <v>3</v>
      </c>
      <c r="J143" s="4">
        <v>3</v>
      </c>
      <c r="K143" s="4">
        <v>3</v>
      </c>
      <c r="L143" s="4">
        <v>3</v>
      </c>
      <c r="M143" s="4">
        <v>3</v>
      </c>
      <c r="N143" s="4">
        <v>3</v>
      </c>
      <c r="O143" s="4">
        <v>3</v>
      </c>
      <c r="P143" s="4">
        <v>1</v>
      </c>
      <c r="Q143" s="4">
        <v>3</v>
      </c>
      <c r="R143" s="4">
        <v>4</v>
      </c>
    </row>
    <row r="144" spans="1:18">
      <c r="A144" t="s">
        <v>15</v>
      </c>
      <c r="B144">
        <v>120</v>
      </c>
      <c r="C144" t="s">
        <v>483</v>
      </c>
      <c r="D144" t="s">
        <v>484</v>
      </c>
      <c r="E144" t="s">
        <v>290</v>
      </c>
      <c r="F144" t="s">
        <v>10</v>
      </c>
      <c r="G144" t="s">
        <v>291</v>
      </c>
      <c r="H144" t="s">
        <v>13</v>
      </c>
      <c r="I144" s="4">
        <v>4</v>
      </c>
      <c r="J144" s="4">
        <v>3</v>
      </c>
      <c r="K144" s="4">
        <v>3</v>
      </c>
      <c r="L144" s="4">
        <v>1</v>
      </c>
      <c r="M144" s="4">
        <v>3</v>
      </c>
      <c r="N144" s="4">
        <v>3</v>
      </c>
      <c r="O144" s="4">
        <v>3</v>
      </c>
      <c r="P144" s="4">
        <v>2</v>
      </c>
      <c r="Q144" s="4">
        <v>4</v>
      </c>
      <c r="R144" s="4">
        <v>4</v>
      </c>
    </row>
    <row r="145" spans="1:18">
      <c r="A145" t="s">
        <v>15</v>
      </c>
      <c r="B145">
        <v>237</v>
      </c>
      <c r="C145" t="s">
        <v>483</v>
      </c>
      <c r="D145" t="s">
        <v>484</v>
      </c>
      <c r="E145" t="s">
        <v>292</v>
      </c>
      <c r="F145" t="s">
        <v>12</v>
      </c>
      <c r="G145" t="s">
        <v>99</v>
      </c>
      <c r="H145" t="s">
        <v>12</v>
      </c>
      <c r="I145" s="4">
        <v>4</v>
      </c>
      <c r="J145" s="4">
        <v>4</v>
      </c>
      <c r="K145" s="4">
        <v>4</v>
      </c>
      <c r="L145" s="4">
        <v>4</v>
      </c>
      <c r="M145" s="4">
        <v>4</v>
      </c>
      <c r="N145" s="4">
        <v>4</v>
      </c>
      <c r="O145" s="4">
        <v>2</v>
      </c>
      <c r="P145" s="4">
        <v>4</v>
      </c>
      <c r="Q145" s="4">
        <v>4</v>
      </c>
      <c r="R145" s="4">
        <v>4</v>
      </c>
    </row>
    <row r="146" spans="1:18">
      <c r="A146" t="s">
        <v>15</v>
      </c>
      <c r="B146">
        <v>214</v>
      </c>
      <c r="C146" t="s">
        <v>483</v>
      </c>
      <c r="D146" t="s">
        <v>484</v>
      </c>
      <c r="E146" t="s">
        <v>293</v>
      </c>
      <c r="F146" t="s">
        <v>10</v>
      </c>
      <c r="G146" t="s">
        <v>294</v>
      </c>
      <c r="H146" t="s">
        <v>14</v>
      </c>
      <c r="I146" s="4">
        <v>3</v>
      </c>
      <c r="J146" s="4">
        <v>4</v>
      </c>
      <c r="K146" s="4">
        <v>3</v>
      </c>
      <c r="L146" s="4">
        <v>3</v>
      </c>
      <c r="M146" s="4">
        <v>2</v>
      </c>
      <c r="N146" s="4">
        <v>4</v>
      </c>
      <c r="O146" s="4">
        <v>3</v>
      </c>
      <c r="P146" s="4">
        <v>3</v>
      </c>
      <c r="Q146" s="4">
        <v>3</v>
      </c>
      <c r="R146" s="4">
        <v>2</v>
      </c>
    </row>
    <row r="147" spans="1:18">
      <c r="A147" t="s">
        <v>116</v>
      </c>
      <c r="B147">
        <v>8</v>
      </c>
      <c r="C147" t="s">
        <v>485</v>
      </c>
      <c r="D147" t="s">
        <v>486</v>
      </c>
      <c r="E147" t="s">
        <v>295</v>
      </c>
      <c r="F147" t="s">
        <v>13</v>
      </c>
      <c r="G147" t="s">
        <v>296</v>
      </c>
      <c r="H147" t="s">
        <v>33</v>
      </c>
      <c r="I147" s="4">
        <v>4</v>
      </c>
      <c r="J147" s="4">
        <v>4</v>
      </c>
      <c r="K147" s="4">
        <v>4</v>
      </c>
      <c r="L147" s="4">
        <v>2</v>
      </c>
      <c r="M147" s="4">
        <v>2</v>
      </c>
      <c r="N147" s="4">
        <v>3</v>
      </c>
      <c r="O147" s="4">
        <v>3</v>
      </c>
      <c r="P147" s="4">
        <v>4</v>
      </c>
      <c r="Q147" s="4">
        <v>4</v>
      </c>
      <c r="R147" s="4">
        <v>4</v>
      </c>
    </row>
    <row r="148" spans="1:18">
      <c r="A148" t="s">
        <v>116</v>
      </c>
      <c r="B148">
        <v>35</v>
      </c>
      <c r="C148" t="s">
        <v>485</v>
      </c>
      <c r="D148" t="s">
        <v>486</v>
      </c>
      <c r="E148" t="s">
        <v>297</v>
      </c>
      <c r="F148" t="s">
        <v>10</v>
      </c>
      <c r="G148" t="s">
        <v>298</v>
      </c>
      <c r="H148" t="s">
        <v>12</v>
      </c>
      <c r="I148" s="4">
        <v>2</v>
      </c>
      <c r="J148" s="4">
        <v>2</v>
      </c>
      <c r="K148" s="4">
        <v>3</v>
      </c>
      <c r="L148" s="4">
        <v>2</v>
      </c>
      <c r="M148" s="4">
        <v>3</v>
      </c>
      <c r="N148" s="4">
        <v>1</v>
      </c>
      <c r="O148" s="4">
        <v>3</v>
      </c>
      <c r="P148" s="4">
        <v>3</v>
      </c>
      <c r="Q148" s="4">
        <v>3</v>
      </c>
      <c r="R148" s="4">
        <v>3</v>
      </c>
    </row>
    <row r="149" spans="1:18">
      <c r="A149" t="s">
        <v>116</v>
      </c>
      <c r="B149">
        <v>212</v>
      </c>
      <c r="C149" t="s">
        <v>485</v>
      </c>
      <c r="D149" t="s">
        <v>486</v>
      </c>
      <c r="E149" t="s">
        <v>299</v>
      </c>
      <c r="F149" t="s">
        <v>10</v>
      </c>
      <c r="G149" t="s">
        <v>300</v>
      </c>
      <c r="H149" t="s">
        <v>27</v>
      </c>
      <c r="I149" s="4">
        <v>3</v>
      </c>
      <c r="J149" s="4">
        <v>3</v>
      </c>
      <c r="K149" s="4">
        <v>1</v>
      </c>
      <c r="L149" s="4">
        <v>2</v>
      </c>
      <c r="M149" s="4">
        <v>1</v>
      </c>
      <c r="N149" s="4">
        <v>4</v>
      </c>
      <c r="O149" s="4">
        <v>3</v>
      </c>
      <c r="P149" s="4">
        <v>3</v>
      </c>
      <c r="Q149" s="4">
        <v>4</v>
      </c>
      <c r="R149" s="4">
        <v>4</v>
      </c>
    </row>
    <row r="150" spans="1:18">
      <c r="A150" t="s">
        <v>116</v>
      </c>
      <c r="B150">
        <v>34</v>
      </c>
      <c r="C150" t="s">
        <v>485</v>
      </c>
      <c r="D150" t="s">
        <v>486</v>
      </c>
      <c r="E150" t="s">
        <v>301</v>
      </c>
      <c r="F150" t="s">
        <v>13</v>
      </c>
      <c r="G150" t="s">
        <v>298</v>
      </c>
      <c r="H150" t="s">
        <v>33</v>
      </c>
      <c r="I150" s="4">
        <v>2</v>
      </c>
      <c r="J150" s="4">
        <v>1</v>
      </c>
      <c r="K150" s="4">
        <v>2</v>
      </c>
      <c r="L150" s="4">
        <v>2</v>
      </c>
      <c r="M150" s="4">
        <v>3</v>
      </c>
      <c r="N150" s="4">
        <v>1</v>
      </c>
      <c r="O150" s="4">
        <v>2</v>
      </c>
      <c r="P150" s="4">
        <v>3</v>
      </c>
      <c r="Q150" s="4">
        <v>3</v>
      </c>
      <c r="R150" s="4">
        <v>3</v>
      </c>
    </row>
    <row r="151" spans="1:18">
      <c r="A151" t="s">
        <v>116</v>
      </c>
      <c r="B151">
        <v>50</v>
      </c>
      <c r="C151" t="s">
        <v>485</v>
      </c>
      <c r="D151" t="s">
        <v>486</v>
      </c>
      <c r="E151" t="s">
        <v>302</v>
      </c>
      <c r="F151" t="s">
        <v>10</v>
      </c>
      <c r="G151" t="s">
        <v>303</v>
      </c>
      <c r="H151" t="s">
        <v>14</v>
      </c>
      <c r="I151" s="4">
        <v>3</v>
      </c>
      <c r="J151" s="4">
        <v>3</v>
      </c>
      <c r="K151" s="4">
        <v>3</v>
      </c>
      <c r="L151" s="4">
        <v>4</v>
      </c>
      <c r="M151" s="4">
        <v>2</v>
      </c>
      <c r="N151" s="4">
        <v>3</v>
      </c>
      <c r="O151" s="4">
        <v>3</v>
      </c>
      <c r="P151" s="4">
        <v>2</v>
      </c>
      <c r="Q151" s="4">
        <v>4</v>
      </c>
      <c r="R151" s="4">
        <v>4</v>
      </c>
    </row>
    <row r="152" spans="1:18">
      <c r="A152" t="s">
        <v>116</v>
      </c>
      <c r="B152">
        <v>59</v>
      </c>
      <c r="C152" t="s">
        <v>485</v>
      </c>
      <c r="D152" t="s">
        <v>486</v>
      </c>
      <c r="E152" t="s">
        <v>304</v>
      </c>
      <c r="F152" t="s">
        <v>10</v>
      </c>
      <c r="G152" t="s">
        <v>305</v>
      </c>
      <c r="H152" t="s">
        <v>12</v>
      </c>
      <c r="I152" s="4">
        <v>2</v>
      </c>
      <c r="J152" s="4">
        <v>3</v>
      </c>
      <c r="K152" s="4">
        <v>4</v>
      </c>
      <c r="L152" s="4">
        <v>4</v>
      </c>
      <c r="M152" s="4">
        <v>3</v>
      </c>
      <c r="N152" s="4">
        <v>4</v>
      </c>
      <c r="O152" s="4">
        <v>3</v>
      </c>
      <c r="P152" s="4">
        <v>2</v>
      </c>
      <c r="Q152" s="4">
        <v>4</v>
      </c>
      <c r="R152" s="4">
        <v>3</v>
      </c>
    </row>
    <row r="153" spans="1:18">
      <c r="A153" t="s">
        <v>116</v>
      </c>
      <c r="B153">
        <v>153</v>
      </c>
      <c r="C153" t="s">
        <v>485</v>
      </c>
      <c r="D153" t="s">
        <v>486</v>
      </c>
      <c r="E153" t="s">
        <v>306</v>
      </c>
      <c r="F153" t="s">
        <v>13</v>
      </c>
      <c r="G153" t="s">
        <v>307</v>
      </c>
      <c r="H153" t="s">
        <v>97</v>
      </c>
      <c r="I153" s="4">
        <v>2</v>
      </c>
      <c r="J153" s="4">
        <v>3</v>
      </c>
      <c r="K153" s="4">
        <v>3</v>
      </c>
      <c r="L153" s="4">
        <v>2</v>
      </c>
      <c r="M153" s="4">
        <v>2</v>
      </c>
      <c r="N153" s="4">
        <v>3</v>
      </c>
      <c r="O153" s="4">
        <v>3</v>
      </c>
      <c r="P153" s="4">
        <v>3</v>
      </c>
      <c r="Q153" s="4">
        <v>3</v>
      </c>
      <c r="R153" s="4">
        <v>3</v>
      </c>
    </row>
    <row r="154" spans="1:18">
      <c r="A154" t="s">
        <v>116</v>
      </c>
      <c r="B154">
        <v>60</v>
      </c>
      <c r="C154" t="s">
        <v>485</v>
      </c>
      <c r="D154" t="s">
        <v>486</v>
      </c>
      <c r="E154" t="s">
        <v>308</v>
      </c>
      <c r="F154" t="s">
        <v>13</v>
      </c>
      <c r="G154" t="s">
        <v>305</v>
      </c>
      <c r="H154" t="s">
        <v>27</v>
      </c>
      <c r="I154" s="4">
        <v>4</v>
      </c>
      <c r="J154" s="4">
        <v>3</v>
      </c>
      <c r="K154" s="4">
        <v>4</v>
      </c>
      <c r="L154" s="4">
        <v>4</v>
      </c>
      <c r="M154" s="4">
        <v>3</v>
      </c>
      <c r="N154" s="4">
        <v>4</v>
      </c>
      <c r="O154" s="4">
        <v>3</v>
      </c>
      <c r="P154" s="4">
        <v>2</v>
      </c>
      <c r="Q154" s="4">
        <v>4</v>
      </c>
      <c r="R154" s="4">
        <v>4</v>
      </c>
    </row>
    <row r="155" spans="1:18">
      <c r="A155" t="s">
        <v>116</v>
      </c>
      <c r="B155">
        <v>31</v>
      </c>
      <c r="C155" t="s">
        <v>485</v>
      </c>
      <c r="D155" t="s">
        <v>486</v>
      </c>
      <c r="E155" t="s">
        <v>309</v>
      </c>
      <c r="F155" t="s">
        <v>13</v>
      </c>
      <c r="G155" t="s">
        <v>247</v>
      </c>
      <c r="H155" t="s">
        <v>225</v>
      </c>
      <c r="I155" s="4">
        <v>3</v>
      </c>
      <c r="J155" s="4">
        <v>2</v>
      </c>
      <c r="K155" s="4">
        <v>3</v>
      </c>
      <c r="L155" s="4">
        <v>2</v>
      </c>
      <c r="M155" s="4">
        <v>2</v>
      </c>
      <c r="N155" s="4">
        <v>3</v>
      </c>
      <c r="O155" s="4">
        <v>4</v>
      </c>
      <c r="P155" s="4">
        <v>3</v>
      </c>
      <c r="Q155" s="4">
        <v>4</v>
      </c>
      <c r="R155" s="4">
        <v>3</v>
      </c>
    </row>
    <row r="156" spans="1:18">
      <c r="A156" t="s">
        <v>116</v>
      </c>
      <c r="B156">
        <v>187</v>
      </c>
      <c r="C156" t="s">
        <v>485</v>
      </c>
      <c r="D156" t="s">
        <v>486</v>
      </c>
      <c r="E156" t="s">
        <v>310</v>
      </c>
      <c r="F156" t="s">
        <v>10</v>
      </c>
      <c r="G156" t="s">
        <v>311</v>
      </c>
      <c r="H156" t="s">
        <v>14</v>
      </c>
      <c r="I156" s="4">
        <v>4</v>
      </c>
      <c r="J156" s="4">
        <v>4</v>
      </c>
      <c r="K156" s="4">
        <v>4</v>
      </c>
      <c r="L156" s="4">
        <v>4</v>
      </c>
      <c r="M156" s="4">
        <v>4</v>
      </c>
      <c r="N156" s="4">
        <v>4</v>
      </c>
      <c r="O156" s="4">
        <v>4</v>
      </c>
      <c r="P156" s="4">
        <v>4</v>
      </c>
      <c r="Q156" s="4">
        <v>4</v>
      </c>
      <c r="R156" s="4">
        <v>4</v>
      </c>
    </row>
    <row r="157" spans="1:18">
      <c r="A157" t="s">
        <v>116</v>
      </c>
      <c r="B157">
        <v>104</v>
      </c>
      <c r="C157" t="s">
        <v>485</v>
      </c>
      <c r="D157" t="s">
        <v>486</v>
      </c>
      <c r="E157" t="s">
        <v>312</v>
      </c>
      <c r="F157" t="s">
        <v>13</v>
      </c>
      <c r="G157" t="s">
        <v>313</v>
      </c>
      <c r="H157" t="s">
        <v>41</v>
      </c>
      <c r="I157" s="4">
        <v>4</v>
      </c>
      <c r="K157" s="4">
        <v>4</v>
      </c>
      <c r="L157" s="4">
        <v>4</v>
      </c>
      <c r="N157" s="4">
        <v>3</v>
      </c>
      <c r="O157" s="4">
        <v>4</v>
      </c>
      <c r="P157" s="4">
        <v>4</v>
      </c>
      <c r="Q157" s="4">
        <v>4</v>
      </c>
      <c r="R157" s="4">
        <v>4</v>
      </c>
    </row>
    <row r="158" spans="1:18">
      <c r="A158" t="s">
        <v>116</v>
      </c>
      <c r="B158">
        <v>154</v>
      </c>
      <c r="C158" t="s">
        <v>487</v>
      </c>
      <c r="D158" t="s">
        <v>488</v>
      </c>
      <c r="E158" t="s">
        <v>314</v>
      </c>
      <c r="F158" t="s">
        <v>10</v>
      </c>
      <c r="G158" t="s">
        <v>307</v>
      </c>
      <c r="H158" t="s">
        <v>97</v>
      </c>
      <c r="I158" s="4">
        <v>4</v>
      </c>
      <c r="J158" s="4">
        <v>3</v>
      </c>
      <c r="K158" s="4">
        <v>4</v>
      </c>
      <c r="L158" s="4">
        <v>2</v>
      </c>
      <c r="M158" s="4">
        <v>2</v>
      </c>
      <c r="N158" s="4">
        <v>3</v>
      </c>
      <c r="O158" s="4">
        <v>3</v>
      </c>
      <c r="P158" s="4">
        <v>4</v>
      </c>
      <c r="Q158" s="4">
        <v>4</v>
      </c>
      <c r="R158" s="4">
        <v>3</v>
      </c>
    </row>
    <row r="159" spans="1:18">
      <c r="A159" t="s">
        <v>116</v>
      </c>
      <c r="B159">
        <v>72</v>
      </c>
      <c r="C159" t="s">
        <v>487</v>
      </c>
      <c r="D159" t="s">
        <v>488</v>
      </c>
      <c r="E159" t="s">
        <v>315</v>
      </c>
      <c r="F159" t="s">
        <v>10</v>
      </c>
      <c r="G159" t="s">
        <v>316</v>
      </c>
      <c r="H159" t="s">
        <v>33</v>
      </c>
      <c r="I159" s="4">
        <v>4</v>
      </c>
      <c r="J159" s="4">
        <v>2</v>
      </c>
      <c r="K159" s="4">
        <v>3</v>
      </c>
      <c r="L159" s="4">
        <v>2</v>
      </c>
      <c r="M159" s="4">
        <v>2</v>
      </c>
      <c r="N159" s="4">
        <v>3</v>
      </c>
      <c r="O159" s="4">
        <v>4</v>
      </c>
      <c r="P159" s="4">
        <v>4</v>
      </c>
      <c r="Q159" s="4">
        <v>4</v>
      </c>
      <c r="R159" s="4">
        <v>4</v>
      </c>
    </row>
    <row r="160" spans="1:18">
      <c r="A160" t="s">
        <v>116</v>
      </c>
      <c r="B160">
        <v>36</v>
      </c>
      <c r="C160" t="s">
        <v>487</v>
      </c>
      <c r="D160" t="s">
        <v>488</v>
      </c>
      <c r="E160" t="s">
        <v>317</v>
      </c>
      <c r="F160" t="s">
        <v>10</v>
      </c>
      <c r="G160" t="s">
        <v>298</v>
      </c>
      <c r="H160" t="s">
        <v>14</v>
      </c>
      <c r="I160" s="4">
        <v>3</v>
      </c>
      <c r="J160" s="4">
        <v>1</v>
      </c>
      <c r="K160" s="4">
        <v>1</v>
      </c>
      <c r="L160" s="4">
        <v>2</v>
      </c>
      <c r="M160" s="4">
        <v>3</v>
      </c>
      <c r="N160" s="4">
        <v>1</v>
      </c>
      <c r="O160" s="4">
        <v>3</v>
      </c>
      <c r="P160" s="4">
        <v>3</v>
      </c>
      <c r="Q160" s="4">
        <v>3</v>
      </c>
      <c r="R160" s="4">
        <v>3</v>
      </c>
    </row>
    <row r="161" spans="1:18">
      <c r="A161" t="s">
        <v>116</v>
      </c>
      <c r="B161">
        <v>1</v>
      </c>
      <c r="C161" t="s">
        <v>487</v>
      </c>
      <c r="D161" t="s">
        <v>488</v>
      </c>
      <c r="E161" t="s">
        <v>318</v>
      </c>
      <c r="F161" t="s">
        <v>13</v>
      </c>
      <c r="G161" t="s">
        <v>319</v>
      </c>
      <c r="H161" t="s">
        <v>27</v>
      </c>
      <c r="I161" s="4">
        <v>4</v>
      </c>
      <c r="J161" s="4">
        <v>4</v>
      </c>
      <c r="K161" s="4">
        <v>4</v>
      </c>
      <c r="L161" s="4">
        <v>4</v>
      </c>
      <c r="M161" s="4">
        <v>4</v>
      </c>
      <c r="N161" s="4">
        <v>4</v>
      </c>
      <c r="O161" s="4">
        <v>3</v>
      </c>
      <c r="P161" s="4">
        <v>4</v>
      </c>
      <c r="Q161" s="4">
        <v>4</v>
      </c>
      <c r="R161" s="4">
        <v>4</v>
      </c>
    </row>
    <row r="162" spans="1:18">
      <c r="A162" t="s">
        <v>116</v>
      </c>
      <c r="B162">
        <v>249</v>
      </c>
      <c r="C162" t="s">
        <v>487</v>
      </c>
      <c r="D162" t="s">
        <v>488</v>
      </c>
      <c r="E162" t="s">
        <v>320</v>
      </c>
      <c r="F162" t="s">
        <v>13</v>
      </c>
      <c r="G162" t="s">
        <v>321</v>
      </c>
      <c r="H162" t="s">
        <v>27</v>
      </c>
      <c r="I162" s="4">
        <v>4</v>
      </c>
      <c r="J162" s="4">
        <v>3</v>
      </c>
      <c r="K162" s="4">
        <v>4</v>
      </c>
      <c r="L162" s="4">
        <v>2</v>
      </c>
      <c r="M162" s="4">
        <v>2</v>
      </c>
      <c r="N162" s="4">
        <v>4</v>
      </c>
      <c r="O162" s="4">
        <v>3</v>
      </c>
      <c r="P162" s="4">
        <v>2</v>
      </c>
      <c r="Q162" s="4">
        <v>4</v>
      </c>
      <c r="R162" s="4">
        <v>4</v>
      </c>
    </row>
    <row r="163" spans="1:18">
      <c r="A163" t="s">
        <v>182</v>
      </c>
      <c r="B163">
        <v>24</v>
      </c>
      <c r="C163" t="s">
        <v>489</v>
      </c>
      <c r="D163" t="s">
        <v>490</v>
      </c>
      <c r="E163" t="s">
        <v>322</v>
      </c>
      <c r="F163" t="s">
        <v>13</v>
      </c>
      <c r="G163" t="s">
        <v>323</v>
      </c>
      <c r="H163" t="s">
        <v>44</v>
      </c>
      <c r="I163" s="4">
        <v>4</v>
      </c>
      <c r="J163" s="4">
        <v>4</v>
      </c>
      <c r="K163" s="4">
        <v>4</v>
      </c>
      <c r="L163" s="4">
        <v>2</v>
      </c>
      <c r="M163" s="4">
        <v>2</v>
      </c>
      <c r="N163" s="4">
        <v>3</v>
      </c>
      <c r="O163" s="4">
        <v>4</v>
      </c>
      <c r="P163" s="4">
        <v>3</v>
      </c>
      <c r="Q163" s="4">
        <v>4</v>
      </c>
      <c r="R163" s="4">
        <v>4</v>
      </c>
    </row>
    <row r="164" spans="1:18">
      <c r="A164" t="s">
        <v>182</v>
      </c>
      <c r="B164">
        <v>19</v>
      </c>
      <c r="C164" t="s">
        <v>489</v>
      </c>
      <c r="D164" t="s">
        <v>490</v>
      </c>
      <c r="E164" t="s">
        <v>324</v>
      </c>
      <c r="F164" t="s">
        <v>7</v>
      </c>
      <c r="G164" t="s">
        <v>144</v>
      </c>
      <c r="H164" t="s">
        <v>44</v>
      </c>
      <c r="I164" s="4">
        <v>4</v>
      </c>
      <c r="J164" s="4">
        <v>4</v>
      </c>
      <c r="K164" s="4">
        <v>4</v>
      </c>
      <c r="L164" s="4">
        <v>4</v>
      </c>
      <c r="M164" s="4">
        <v>3</v>
      </c>
      <c r="N164" s="4">
        <v>4</v>
      </c>
      <c r="O164" s="4">
        <v>2</v>
      </c>
      <c r="P164" s="4">
        <v>2</v>
      </c>
      <c r="Q164" s="4">
        <v>4</v>
      </c>
      <c r="R164" s="4">
        <v>4</v>
      </c>
    </row>
    <row r="165" spans="1:18">
      <c r="A165" t="s">
        <v>182</v>
      </c>
      <c r="B165">
        <v>183</v>
      </c>
      <c r="C165" t="s">
        <v>489</v>
      </c>
      <c r="D165" t="s">
        <v>490</v>
      </c>
      <c r="E165" t="s">
        <v>325</v>
      </c>
      <c r="F165" t="s">
        <v>51</v>
      </c>
      <c r="G165" t="s">
        <v>211</v>
      </c>
      <c r="H165" t="s">
        <v>47</v>
      </c>
      <c r="I165" s="4">
        <v>3</v>
      </c>
      <c r="J165" s="4">
        <v>3</v>
      </c>
      <c r="K165" s="4">
        <v>4</v>
      </c>
      <c r="L165" s="4">
        <v>4</v>
      </c>
      <c r="M165" s="4">
        <v>3</v>
      </c>
      <c r="N165" s="4">
        <v>4</v>
      </c>
      <c r="O165" s="4">
        <v>3</v>
      </c>
      <c r="P165" s="4">
        <v>2</v>
      </c>
      <c r="Q165" s="4">
        <v>4</v>
      </c>
      <c r="R165" s="4">
        <v>4</v>
      </c>
    </row>
    <row r="166" spans="1:18">
      <c r="A166" t="s">
        <v>182</v>
      </c>
      <c r="B166">
        <v>123</v>
      </c>
      <c r="C166" t="s">
        <v>489</v>
      </c>
      <c r="D166" t="s">
        <v>490</v>
      </c>
      <c r="E166" t="s">
        <v>326</v>
      </c>
      <c r="F166" t="s">
        <v>13</v>
      </c>
      <c r="G166" t="s">
        <v>327</v>
      </c>
      <c r="H166" t="s">
        <v>44</v>
      </c>
      <c r="I166" s="4">
        <v>3</v>
      </c>
      <c r="J166" s="4">
        <v>3</v>
      </c>
      <c r="K166" s="4">
        <v>3</v>
      </c>
      <c r="L166" s="4">
        <v>3</v>
      </c>
      <c r="M166" s="4">
        <v>2</v>
      </c>
      <c r="N166" s="4">
        <v>3</v>
      </c>
      <c r="O166" s="4">
        <v>2</v>
      </c>
      <c r="P166" s="4">
        <v>3</v>
      </c>
      <c r="Q166" s="4">
        <v>4</v>
      </c>
      <c r="R166" s="4">
        <v>4</v>
      </c>
    </row>
    <row r="167" spans="1:18">
      <c r="A167" t="s">
        <v>182</v>
      </c>
      <c r="B167">
        <v>240</v>
      </c>
      <c r="C167" t="s">
        <v>489</v>
      </c>
      <c r="D167" t="s">
        <v>490</v>
      </c>
      <c r="E167" t="s">
        <v>328</v>
      </c>
      <c r="F167" t="s">
        <v>51</v>
      </c>
      <c r="G167" t="s">
        <v>184</v>
      </c>
      <c r="H167" t="s">
        <v>97</v>
      </c>
      <c r="I167" s="4">
        <v>4</v>
      </c>
      <c r="J167" s="4">
        <v>4</v>
      </c>
      <c r="K167" s="4">
        <v>4</v>
      </c>
      <c r="L167" s="4">
        <v>3</v>
      </c>
      <c r="M167" s="4">
        <v>3</v>
      </c>
      <c r="N167" s="4">
        <v>4</v>
      </c>
      <c r="O167" s="4">
        <v>3</v>
      </c>
      <c r="P167" s="4">
        <v>3</v>
      </c>
      <c r="Q167" s="4">
        <v>4</v>
      </c>
      <c r="R167" s="4">
        <v>4</v>
      </c>
    </row>
    <row r="168" spans="1:18">
      <c r="A168" t="s">
        <v>182</v>
      </c>
      <c r="B168">
        <v>131</v>
      </c>
      <c r="C168" t="s">
        <v>489</v>
      </c>
      <c r="D168" t="s">
        <v>490</v>
      </c>
      <c r="E168" t="s">
        <v>329</v>
      </c>
      <c r="F168" t="s">
        <v>10</v>
      </c>
      <c r="G168" t="s">
        <v>186</v>
      </c>
      <c r="H168" t="s">
        <v>58</v>
      </c>
      <c r="I168" s="4">
        <v>4</v>
      </c>
      <c r="J168" s="4">
        <v>4</v>
      </c>
      <c r="K168" s="4">
        <v>4</v>
      </c>
      <c r="L168" s="4">
        <v>3</v>
      </c>
      <c r="M168" s="4">
        <v>3</v>
      </c>
      <c r="N168" s="4">
        <v>4</v>
      </c>
      <c r="O168" s="4">
        <v>3</v>
      </c>
      <c r="P168" s="4">
        <v>3</v>
      </c>
      <c r="Q168" s="4">
        <v>4</v>
      </c>
      <c r="R168" s="4">
        <v>4</v>
      </c>
    </row>
    <row r="169" spans="1:18">
      <c r="A169" t="s">
        <v>182</v>
      </c>
      <c r="B169">
        <v>57</v>
      </c>
      <c r="C169" t="s">
        <v>489</v>
      </c>
      <c r="D169" t="s">
        <v>490</v>
      </c>
      <c r="E169" t="s">
        <v>330</v>
      </c>
      <c r="F169" t="s">
        <v>13</v>
      </c>
      <c r="G169" t="s">
        <v>331</v>
      </c>
      <c r="H169" t="s">
        <v>44</v>
      </c>
      <c r="I169" s="4">
        <v>4</v>
      </c>
      <c r="J169" s="4">
        <v>4</v>
      </c>
      <c r="K169" s="4">
        <v>4</v>
      </c>
      <c r="L169" s="4">
        <v>4</v>
      </c>
      <c r="M169" s="4">
        <v>4</v>
      </c>
      <c r="N169" s="4">
        <v>4</v>
      </c>
      <c r="O169" s="4">
        <v>3</v>
      </c>
      <c r="P169" s="4">
        <v>4</v>
      </c>
      <c r="Q169" s="4">
        <v>4</v>
      </c>
      <c r="R169" s="4">
        <v>4</v>
      </c>
    </row>
    <row r="170" spans="1:18">
      <c r="A170" t="s">
        <v>182</v>
      </c>
      <c r="B170">
        <v>150</v>
      </c>
      <c r="C170" t="s">
        <v>489</v>
      </c>
      <c r="D170" t="s">
        <v>490</v>
      </c>
      <c r="E170" t="s">
        <v>332</v>
      </c>
      <c r="F170" t="s">
        <v>13</v>
      </c>
      <c r="G170" t="s">
        <v>333</v>
      </c>
      <c r="H170" t="s">
        <v>41</v>
      </c>
      <c r="I170" s="4">
        <v>3</v>
      </c>
      <c r="J170" s="4">
        <v>3</v>
      </c>
      <c r="K170" s="4">
        <v>3</v>
      </c>
      <c r="L170" s="4">
        <v>1</v>
      </c>
      <c r="M170" s="4">
        <v>2</v>
      </c>
      <c r="N170" s="4">
        <v>4</v>
      </c>
      <c r="O170" s="4">
        <v>2</v>
      </c>
      <c r="P170" s="4">
        <v>1</v>
      </c>
      <c r="Q170" s="4">
        <v>3</v>
      </c>
      <c r="R170" s="4">
        <v>2</v>
      </c>
    </row>
    <row r="171" spans="1:18">
      <c r="A171" t="s">
        <v>182</v>
      </c>
      <c r="B171">
        <v>133</v>
      </c>
      <c r="C171" t="s">
        <v>489</v>
      </c>
      <c r="D171" t="s">
        <v>490</v>
      </c>
      <c r="E171" t="s">
        <v>334</v>
      </c>
      <c r="F171" t="s">
        <v>13</v>
      </c>
      <c r="G171" t="s">
        <v>335</v>
      </c>
      <c r="H171" t="s">
        <v>33</v>
      </c>
      <c r="I171" s="4">
        <v>3</v>
      </c>
      <c r="J171" s="4">
        <v>3</v>
      </c>
      <c r="K171" s="4">
        <v>3</v>
      </c>
      <c r="L171" s="4">
        <v>3</v>
      </c>
      <c r="M171" s="4">
        <v>2</v>
      </c>
      <c r="N171" s="4">
        <v>3</v>
      </c>
      <c r="O171" s="4">
        <v>2</v>
      </c>
      <c r="P171" s="4">
        <v>3</v>
      </c>
      <c r="Q171" s="4">
        <v>4</v>
      </c>
      <c r="R171" s="4">
        <v>4</v>
      </c>
    </row>
    <row r="172" spans="1:18">
      <c r="A172" t="s">
        <v>182</v>
      </c>
      <c r="B172">
        <v>28</v>
      </c>
      <c r="C172" t="s">
        <v>489</v>
      </c>
      <c r="D172" t="s">
        <v>490</v>
      </c>
      <c r="E172" t="s">
        <v>336</v>
      </c>
      <c r="F172" t="s">
        <v>13</v>
      </c>
      <c r="G172" t="s">
        <v>337</v>
      </c>
      <c r="H172" t="s">
        <v>47</v>
      </c>
      <c r="I172" s="4">
        <v>3</v>
      </c>
      <c r="J172" s="4">
        <v>4</v>
      </c>
      <c r="K172" s="4">
        <v>3</v>
      </c>
      <c r="L172" s="4">
        <v>3</v>
      </c>
      <c r="M172" s="4">
        <v>3</v>
      </c>
      <c r="N172" s="4">
        <v>3</v>
      </c>
      <c r="O172" s="4">
        <v>2</v>
      </c>
      <c r="P172" s="4">
        <v>2</v>
      </c>
      <c r="Q172" s="4">
        <v>4</v>
      </c>
      <c r="R172" s="4">
        <v>3</v>
      </c>
    </row>
    <row r="173" spans="1:18">
      <c r="A173" t="s">
        <v>182</v>
      </c>
      <c r="B173">
        <v>86</v>
      </c>
      <c r="C173" t="s">
        <v>489</v>
      </c>
      <c r="D173" t="s">
        <v>490</v>
      </c>
      <c r="E173" t="s">
        <v>338</v>
      </c>
      <c r="F173" t="s">
        <v>10</v>
      </c>
      <c r="G173" t="s">
        <v>339</v>
      </c>
      <c r="H173" t="s">
        <v>41</v>
      </c>
      <c r="I173" s="4">
        <v>3</v>
      </c>
      <c r="J173" s="4">
        <v>3</v>
      </c>
      <c r="K173" s="4">
        <v>3</v>
      </c>
      <c r="L173" s="4">
        <v>3</v>
      </c>
      <c r="M173" s="4">
        <v>3</v>
      </c>
      <c r="N173" s="4">
        <v>3</v>
      </c>
      <c r="O173" s="4">
        <v>3</v>
      </c>
      <c r="P173" s="4">
        <v>3</v>
      </c>
      <c r="Q173" s="4">
        <v>3</v>
      </c>
      <c r="R173" s="4">
        <v>3</v>
      </c>
    </row>
    <row r="174" spans="1:18">
      <c r="A174" t="s">
        <v>182</v>
      </c>
      <c r="B174">
        <v>56</v>
      </c>
      <c r="C174" t="s">
        <v>491</v>
      </c>
      <c r="D174" t="s">
        <v>492</v>
      </c>
      <c r="E174" t="s">
        <v>340</v>
      </c>
      <c r="F174" t="s">
        <v>13</v>
      </c>
      <c r="G174" t="s">
        <v>341</v>
      </c>
      <c r="H174" t="s">
        <v>342</v>
      </c>
      <c r="I174" s="4">
        <v>2</v>
      </c>
      <c r="J174" s="4">
        <v>3</v>
      </c>
      <c r="K174" s="4">
        <v>3</v>
      </c>
      <c r="L174" s="4">
        <v>3</v>
      </c>
      <c r="M174" s="4">
        <v>3</v>
      </c>
      <c r="N174" s="4">
        <v>4</v>
      </c>
      <c r="O174" s="4">
        <v>3</v>
      </c>
      <c r="P174" s="4">
        <v>3</v>
      </c>
      <c r="Q174" s="4">
        <v>4</v>
      </c>
      <c r="R174" s="4">
        <v>4</v>
      </c>
    </row>
    <row r="175" spans="1:18">
      <c r="A175" t="s">
        <v>182</v>
      </c>
      <c r="B175">
        <v>236</v>
      </c>
      <c r="C175" t="s">
        <v>491</v>
      </c>
      <c r="D175" t="s">
        <v>492</v>
      </c>
      <c r="E175" t="s">
        <v>343</v>
      </c>
      <c r="F175" t="s">
        <v>13</v>
      </c>
      <c r="G175" t="s">
        <v>344</v>
      </c>
      <c r="H175" t="s">
        <v>97</v>
      </c>
      <c r="I175" s="4">
        <v>4</v>
      </c>
      <c r="J175" s="4">
        <v>4</v>
      </c>
      <c r="K175" s="4">
        <v>4</v>
      </c>
      <c r="L175" s="4">
        <v>4</v>
      </c>
      <c r="M175" s="4">
        <v>3</v>
      </c>
      <c r="N175" s="4">
        <v>4</v>
      </c>
      <c r="O175" s="4">
        <v>3</v>
      </c>
      <c r="P175" s="4">
        <v>3</v>
      </c>
      <c r="Q175" s="4">
        <v>4</v>
      </c>
      <c r="R175" s="4">
        <v>4</v>
      </c>
    </row>
    <row r="176" spans="1:18">
      <c r="A176" t="s">
        <v>182</v>
      </c>
      <c r="B176">
        <v>122</v>
      </c>
      <c r="C176" t="s">
        <v>491</v>
      </c>
      <c r="D176" t="s">
        <v>492</v>
      </c>
      <c r="E176" t="s">
        <v>345</v>
      </c>
      <c r="F176" t="s">
        <v>10</v>
      </c>
      <c r="G176" t="s">
        <v>346</v>
      </c>
      <c r="H176" t="s">
        <v>14</v>
      </c>
      <c r="I176" s="4">
        <v>4</v>
      </c>
      <c r="J176" s="4">
        <v>4</v>
      </c>
      <c r="K176" s="4">
        <v>4</v>
      </c>
      <c r="L176" s="4">
        <v>2</v>
      </c>
      <c r="M176" s="4">
        <v>2</v>
      </c>
      <c r="N176" s="4">
        <v>3</v>
      </c>
      <c r="O176" s="4">
        <v>3</v>
      </c>
      <c r="P176" s="4">
        <v>2</v>
      </c>
      <c r="Q176" s="4">
        <v>4</v>
      </c>
      <c r="R176" s="4">
        <v>3</v>
      </c>
    </row>
    <row r="177" spans="1:18">
      <c r="A177" t="s">
        <v>182</v>
      </c>
      <c r="B177">
        <v>15</v>
      </c>
      <c r="C177" t="s">
        <v>491</v>
      </c>
      <c r="D177" t="s">
        <v>492</v>
      </c>
      <c r="E177" t="s">
        <v>347</v>
      </c>
      <c r="F177" t="s">
        <v>13</v>
      </c>
      <c r="G177" t="s">
        <v>204</v>
      </c>
      <c r="H177" t="s">
        <v>97</v>
      </c>
      <c r="I177" s="4">
        <v>3</v>
      </c>
      <c r="J177" s="4">
        <v>3</v>
      </c>
      <c r="K177" s="4">
        <v>3</v>
      </c>
      <c r="L177" s="4">
        <v>2</v>
      </c>
      <c r="M177" s="4">
        <v>1</v>
      </c>
      <c r="N177" s="4">
        <v>3</v>
      </c>
      <c r="O177" s="4">
        <v>3</v>
      </c>
      <c r="P177" s="4">
        <v>2</v>
      </c>
      <c r="Q177" s="4">
        <v>4</v>
      </c>
      <c r="R177" s="4">
        <v>3</v>
      </c>
    </row>
    <row r="178" spans="1:18">
      <c r="A178" t="s">
        <v>182</v>
      </c>
      <c r="B178">
        <v>42</v>
      </c>
      <c r="C178" t="s">
        <v>491</v>
      </c>
      <c r="D178" t="s">
        <v>492</v>
      </c>
      <c r="E178" t="s">
        <v>348</v>
      </c>
      <c r="F178" t="s">
        <v>10</v>
      </c>
      <c r="G178" t="s">
        <v>227</v>
      </c>
      <c r="H178" t="s">
        <v>27</v>
      </c>
      <c r="I178" s="4">
        <v>4</v>
      </c>
      <c r="J178" s="4">
        <v>3</v>
      </c>
      <c r="K178" s="4">
        <v>3</v>
      </c>
      <c r="L178" s="4">
        <v>4</v>
      </c>
      <c r="M178" s="4">
        <v>3</v>
      </c>
      <c r="N178" s="4">
        <v>3</v>
      </c>
      <c r="O178" s="4">
        <v>3</v>
      </c>
      <c r="P178" s="4">
        <v>2</v>
      </c>
      <c r="Q178" s="4">
        <v>4</v>
      </c>
      <c r="R178" s="4">
        <v>3</v>
      </c>
    </row>
    <row r="179" spans="1:18">
      <c r="A179" t="s">
        <v>182</v>
      </c>
      <c r="B179">
        <v>87</v>
      </c>
      <c r="C179" t="s">
        <v>491</v>
      </c>
      <c r="D179" t="s">
        <v>492</v>
      </c>
      <c r="E179" t="s">
        <v>349</v>
      </c>
      <c r="F179" t="s">
        <v>13</v>
      </c>
      <c r="G179" t="s">
        <v>339</v>
      </c>
      <c r="H179" t="s">
        <v>33</v>
      </c>
      <c r="I179" s="4">
        <v>3</v>
      </c>
      <c r="J179" s="4">
        <v>3</v>
      </c>
      <c r="K179" s="4">
        <v>3</v>
      </c>
      <c r="L179" s="4">
        <v>2</v>
      </c>
      <c r="M179" s="4">
        <v>2</v>
      </c>
      <c r="N179" s="4">
        <v>3</v>
      </c>
      <c r="O179" s="4">
        <v>3</v>
      </c>
      <c r="P179" s="4">
        <v>3</v>
      </c>
      <c r="Q179" s="4">
        <v>3</v>
      </c>
      <c r="R179" s="4">
        <v>3</v>
      </c>
    </row>
    <row r="180" spans="1:18">
      <c r="A180" t="s">
        <v>182</v>
      </c>
      <c r="B180">
        <v>65</v>
      </c>
      <c r="C180" t="s">
        <v>491</v>
      </c>
      <c r="D180" t="s">
        <v>492</v>
      </c>
      <c r="E180" t="s">
        <v>350</v>
      </c>
      <c r="F180" t="s">
        <v>13</v>
      </c>
      <c r="G180" t="s">
        <v>351</v>
      </c>
      <c r="H180" t="s">
        <v>352</v>
      </c>
      <c r="I180" s="4">
        <v>3</v>
      </c>
      <c r="J180" s="4">
        <v>3</v>
      </c>
      <c r="K180" s="4">
        <v>3</v>
      </c>
      <c r="L180" s="4">
        <v>2</v>
      </c>
      <c r="M180" s="4">
        <v>1</v>
      </c>
      <c r="N180" s="4">
        <v>3</v>
      </c>
      <c r="O180" s="4">
        <v>3</v>
      </c>
      <c r="P180" s="4">
        <v>3</v>
      </c>
      <c r="Q180" s="4">
        <v>4</v>
      </c>
      <c r="R180" s="4">
        <v>4</v>
      </c>
    </row>
    <row r="181" spans="1:18">
      <c r="A181" t="s">
        <v>182</v>
      </c>
      <c r="B181">
        <v>66</v>
      </c>
      <c r="C181" t="s">
        <v>491</v>
      </c>
      <c r="D181" t="s">
        <v>492</v>
      </c>
      <c r="E181" t="s">
        <v>353</v>
      </c>
      <c r="F181" t="s">
        <v>10</v>
      </c>
      <c r="G181" t="s">
        <v>351</v>
      </c>
      <c r="H181" t="s">
        <v>12</v>
      </c>
      <c r="I181" s="4">
        <v>3</v>
      </c>
      <c r="J181" s="4">
        <v>3</v>
      </c>
      <c r="K181" s="4">
        <v>3</v>
      </c>
      <c r="L181" s="4">
        <v>2</v>
      </c>
      <c r="M181" s="4">
        <v>1</v>
      </c>
      <c r="N181" s="4">
        <v>4</v>
      </c>
      <c r="O181" s="4">
        <v>3</v>
      </c>
      <c r="P181" s="4">
        <v>3</v>
      </c>
      <c r="Q181" s="4">
        <v>4</v>
      </c>
      <c r="R181" s="4">
        <v>4</v>
      </c>
    </row>
    <row r="182" spans="1:18">
      <c r="A182" t="s">
        <v>182</v>
      </c>
      <c r="B182">
        <v>33</v>
      </c>
      <c r="C182" t="s">
        <v>491</v>
      </c>
      <c r="D182" t="s">
        <v>492</v>
      </c>
      <c r="E182" t="s">
        <v>354</v>
      </c>
      <c r="F182" t="s">
        <v>10</v>
      </c>
      <c r="G182" t="s">
        <v>194</v>
      </c>
      <c r="H182" t="s">
        <v>11</v>
      </c>
      <c r="I182" s="4">
        <v>3</v>
      </c>
      <c r="J182" s="4">
        <v>3</v>
      </c>
      <c r="K182" s="4">
        <v>3</v>
      </c>
      <c r="L182" s="4">
        <v>2</v>
      </c>
      <c r="M182" s="4">
        <v>2</v>
      </c>
      <c r="N182" s="4">
        <v>4</v>
      </c>
      <c r="O182" s="4">
        <v>2</v>
      </c>
      <c r="P182" s="4">
        <v>3</v>
      </c>
      <c r="Q182" s="4">
        <v>3</v>
      </c>
      <c r="R182" s="4">
        <v>3</v>
      </c>
    </row>
    <row r="183" spans="1:18">
      <c r="A183" t="s">
        <v>182</v>
      </c>
      <c r="B183">
        <v>116</v>
      </c>
      <c r="C183" t="s">
        <v>491</v>
      </c>
      <c r="D183" t="s">
        <v>492</v>
      </c>
      <c r="E183" t="s">
        <v>355</v>
      </c>
      <c r="F183" t="s">
        <v>10</v>
      </c>
      <c r="G183" t="s">
        <v>356</v>
      </c>
      <c r="H183" t="s">
        <v>12</v>
      </c>
      <c r="I183" s="4">
        <v>4</v>
      </c>
      <c r="J183" s="4">
        <v>3</v>
      </c>
      <c r="K183" s="4">
        <v>3</v>
      </c>
      <c r="L183" s="4">
        <v>4</v>
      </c>
      <c r="M183" s="4">
        <v>3</v>
      </c>
      <c r="N183" s="4">
        <v>4</v>
      </c>
      <c r="O183" s="4">
        <v>3</v>
      </c>
      <c r="P183" s="4">
        <v>2</v>
      </c>
      <c r="Q183" s="4">
        <v>4</v>
      </c>
      <c r="R183" s="4">
        <v>4</v>
      </c>
    </row>
    <row r="184" spans="1:18">
      <c r="A184" t="s">
        <v>182</v>
      </c>
      <c r="B184">
        <v>23</v>
      </c>
      <c r="C184" t="s">
        <v>491</v>
      </c>
      <c r="D184" t="s">
        <v>492</v>
      </c>
      <c r="E184" t="s">
        <v>345</v>
      </c>
      <c r="F184" t="s">
        <v>10</v>
      </c>
      <c r="G184" t="s">
        <v>357</v>
      </c>
      <c r="H184" t="s">
        <v>10</v>
      </c>
      <c r="I184" s="4">
        <v>4</v>
      </c>
      <c r="J184" s="4">
        <v>4</v>
      </c>
      <c r="K184" s="4">
        <v>4</v>
      </c>
      <c r="L184" s="4">
        <v>2</v>
      </c>
      <c r="M184" s="4">
        <v>2</v>
      </c>
      <c r="N184" s="4">
        <v>4</v>
      </c>
      <c r="O184" s="4">
        <v>3</v>
      </c>
      <c r="P184" s="4">
        <v>2</v>
      </c>
      <c r="Q184" s="4">
        <v>4</v>
      </c>
      <c r="R184" s="4">
        <v>3</v>
      </c>
    </row>
    <row r="185" spans="1:18">
      <c r="A185" t="s">
        <v>182</v>
      </c>
      <c r="B185">
        <v>229</v>
      </c>
      <c r="C185" t="s">
        <v>493</v>
      </c>
      <c r="D185" t="s">
        <v>494</v>
      </c>
      <c r="E185" t="s">
        <v>358</v>
      </c>
      <c r="F185" t="s">
        <v>51</v>
      </c>
      <c r="G185" t="s">
        <v>230</v>
      </c>
      <c r="H185" t="s">
        <v>24</v>
      </c>
      <c r="I185" s="4">
        <v>3</v>
      </c>
      <c r="J185" s="4">
        <v>4</v>
      </c>
      <c r="K185" s="4">
        <v>4</v>
      </c>
      <c r="L185" s="4">
        <v>4</v>
      </c>
      <c r="M185" s="4">
        <v>3</v>
      </c>
      <c r="N185" s="4">
        <v>3</v>
      </c>
      <c r="O185" s="4">
        <v>4</v>
      </c>
      <c r="P185" s="4">
        <v>4</v>
      </c>
      <c r="Q185" s="4">
        <v>4</v>
      </c>
      <c r="R185" s="4">
        <v>4</v>
      </c>
    </row>
    <row r="186" spans="1:18">
      <c r="A186" t="s">
        <v>182</v>
      </c>
      <c r="B186">
        <v>49</v>
      </c>
      <c r="C186" t="s">
        <v>493</v>
      </c>
      <c r="D186" t="s">
        <v>494</v>
      </c>
      <c r="E186" t="s">
        <v>359</v>
      </c>
      <c r="F186" t="s">
        <v>13</v>
      </c>
      <c r="G186" t="s">
        <v>360</v>
      </c>
      <c r="H186" t="s">
        <v>44</v>
      </c>
      <c r="I186" s="4">
        <v>3</v>
      </c>
      <c r="J186" s="4">
        <v>4</v>
      </c>
      <c r="K186" s="4">
        <v>4</v>
      </c>
      <c r="L186" s="4">
        <v>4</v>
      </c>
      <c r="M186" s="4">
        <v>2</v>
      </c>
      <c r="N186" s="4">
        <v>4</v>
      </c>
      <c r="O186" s="4">
        <v>2</v>
      </c>
      <c r="P186" s="4">
        <v>2</v>
      </c>
      <c r="Q186" s="4">
        <v>4</v>
      </c>
      <c r="R186" s="4">
        <v>4</v>
      </c>
    </row>
    <row r="187" spans="1:18">
      <c r="A187" t="s">
        <v>182</v>
      </c>
      <c r="B187">
        <v>85</v>
      </c>
      <c r="C187" t="s">
        <v>493</v>
      </c>
      <c r="D187" t="s">
        <v>494</v>
      </c>
      <c r="E187" t="s">
        <v>361</v>
      </c>
      <c r="F187" t="s">
        <v>13</v>
      </c>
      <c r="G187" t="s">
        <v>339</v>
      </c>
      <c r="H187" t="s">
        <v>24</v>
      </c>
      <c r="I187" s="4">
        <v>3</v>
      </c>
      <c r="J187" s="4">
        <v>3</v>
      </c>
      <c r="K187" s="4">
        <v>3</v>
      </c>
      <c r="L187" s="4">
        <v>2</v>
      </c>
      <c r="M187" s="4">
        <v>2</v>
      </c>
      <c r="N187" s="4">
        <v>3</v>
      </c>
      <c r="O187" s="4">
        <v>3</v>
      </c>
      <c r="P187" s="4">
        <v>3</v>
      </c>
      <c r="Q187" s="4">
        <v>3</v>
      </c>
      <c r="R187" s="4">
        <v>3</v>
      </c>
    </row>
    <row r="188" spans="1:18">
      <c r="A188" t="s">
        <v>182</v>
      </c>
      <c r="B188">
        <v>181</v>
      </c>
      <c r="C188" t="s">
        <v>493</v>
      </c>
      <c r="D188" t="s">
        <v>494</v>
      </c>
      <c r="E188" t="s">
        <v>362</v>
      </c>
      <c r="F188" t="s">
        <v>10</v>
      </c>
      <c r="G188" t="s">
        <v>234</v>
      </c>
      <c r="H188" t="s">
        <v>38</v>
      </c>
      <c r="I188" s="4">
        <v>3</v>
      </c>
      <c r="J188" s="4">
        <v>3</v>
      </c>
      <c r="K188" s="4">
        <v>4</v>
      </c>
      <c r="L188" s="4">
        <v>4</v>
      </c>
      <c r="M188" s="4">
        <v>4</v>
      </c>
      <c r="N188" s="4">
        <v>4</v>
      </c>
      <c r="O188" s="4">
        <v>3</v>
      </c>
      <c r="P188" s="4">
        <v>4</v>
      </c>
      <c r="Q188" s="4">
        <v>4</v>
      </c>
      <c r="R188" s="4">
        <v>4</v>
      </c>
    </row>
    <row r="189" spans="1:18">
      <c r="A189" t="s">
        <v>182</v>
      </c>
      <c r="B189">
        <v>89</v>
      </c>
      <c r="C189" t="s">
        <v>493</v>
      </c>
      <c r="D189" t="s">
        <v>494</v>
      </c>
      <c r="E189" t="s">
        <v>363</v>
      </c>
      <c r="F189" t="s">
        <v>10</v>
      </c>
      <c r="G189" t="s">
        <v>364</v>
      </c>
      <c r="H189" t="s">
        <v>44</v>
      </c>
      <c r="I189" s="4">
        <v>4</v>
      </c>
      <c r="J189" s="4">
        <v>4</v>
      </c>
      <c r="K189" s="4">
        <v>4</v>
      </c>
      <c r="L189" s="4">
        <v>2</v>
      </c>
      <c r="M189" s="4">
        <v>2</v>
      </c>
      <c r="N189" s="4">
        <v>4</v>
      </c>
      <c r="O189" s="4">
        <v>3</v>
      </c>
      <c r="P189" s="4">
        <v>4</v>
      </c>
      <c r="Q189" s="4">
        <v>4</v>
      </c>
      <c r="R189" s="4">
        <v>4</v>
      </c>
    </row>
    <row r="190" spans="1:18">
      <c r="A190" t="s">
        <v>182</v>
      </c>
      <c r="B190">
        <v>218</v>
      </c>
      <c r="C190" t="s">
        <v>493</v>
      </c>
      <c r="D190" t="s">
        <v>494</v>
      </c>
      <c r="E190" t="s">
        <v>365</v>
      </c>
      <c r="F190" t="s">
        <v>13</v>
      </c>
      <c r="G190" t="s">
        <v>224</v>
      </c>
      <c r="H190" t="s">
        <v>44</v>
      </c>
      <c r="I190" s="4">
        <v>3</v>
      </c>
      <c r="J190" s="4">
        <v>3</v>
      </c>
      <c r="K190" s="4">
        <v>3</v>
      </c>
      <c r="L190" s="4">
        <v>3</v>
      </c>
      <c r="M190" s="4">
        <v>2</v>
      </c>
      <c r="N190" s="4">
        <v>3</v>
      </c>
      <c r="O190" s="4">
        <v>3</v>
      </c>
      <c r="P190" s="4">
        <v>3</v>
      </c>
      <c r="Q190" s="4">
        <v>4</v>
      </c>
      <c r="R190" s="4">
        <v>4</v>
      </c>
    </row>
    <row r="191" spans="1:18">
      <c r="A191" t="s">
        <v>182</v>
      </c>
      <c r="B191">
        <v>215</v>
      </c>
      <c r="C191" t="s">
        <v>493</v>
      </c>
      <c r="D191" t="s">
        <v>494</v>
      </c>
      <c r="E191" t="s">
        <v>366</v>
      </c>
      <c r="F191" t="s">
        <v>51</v>
      </c>
      <c r="G191" t="s">
        <v>367</v>
      </c>
      <c r="H191" t="s">
        <v>24</v>
      </c>
      <c r="I191" s="4">
        <v>4</v>
      </c>
      <c r="J191" s="4">
        <v>4</v>
      </c>
      <c r="K191" s="4">
        <v>4</v>
      </c>
      <c r="L191" s="4">
        <v>4</v>
      </c>
      <c r="M191" s="4">
        <v>4</v>
      </c>
      <c r="N191" s="4">
        <v>4</v>
      </c>
      <c r="O191" s="4">
        <v>4</v>
      </c>
      <c r="P191" s="4">
        <v>4</v>
      </c>
      <c r="Q191" s="4">
        <v>4</v>
      </c>
      <c r="R191" s="4">
        <v>4</v>
      </c>
    </row>
    <row r="192" spans="1:18">
      <c r="A192" t="s">
        <v>182</v>
      </c>
      <c r="B192">
        <v>110</v>
      </c>
      <c r="C192" t="s">
        <v>493</v>
      </c>
      <c r="D192" t="s">
        <v>494</v>
      </c>
      <c r="E192" t="s">
        <v>368</v>
      </c>
      <c r="F192" t="s">
        <v>10</v>
      </c>
      <c r="G192" t="s">
        <v>369</v>
      </c>
      <c r="H192" t="s">
        <v>118</v>
      </c>
      <c r="I192" s="4">
        <v>3</v>
      </c>
      <c r="J192" s="4">
        <v>3</v>
      </c>
      <c r="K192" s="4">
        <v>3</v>
      </c>
      <c r="L192" s="4">
        <v>3</v>
      </c>
      <c r="M192" s="4">
        <v>2</v>
      </c>
      <c r="N192" s="4">
        <v>3</v>
      </c>
      <c r="O192" s="4">
        <v>2</v>
      </c>
      <c r="P192" s="4">
        <v>2</v>
      </c>
      <c r="Q192" s="4">
        <v>4</v>
      </c>
      <c r="R192" s="4">
        <v>3</v>
      </c>
    </row>
    <row r="193" spans="1:18">
      <c r="A193" t="s">
        <v>182</v>
      </c>
      <c r="B193">
        <v>71</v>
      </c>
      <c r="C193" t="s">
        <v>493</v>
      </c>
      <c r="D193" t="s">
        <v>494</v>
      </c>
      <c r="E193" t="s">
        <v>370</v>
      </c>
      <c r="F193" t="s">
        <v>10</v>
      </c>
      <c r="G193" t="s">
        <v>371</v>
      </c>
      <c r="H193" t="s">
        <v>44</v>
      </c>
      <c r="O193" s="4">
        <v>2</v>
      </c>
      <c r="P193" s="4">
        <v>2</v>
      </c>
      <c r="Q193" s="4">
        <v>4</v>
      </c>
      <c r="R193" s="4">
        <v>2</v>
      </c>
    </row>
    <row r="194" spans="1:18">
      <c r="A194" t="s">
        <v>182</v>
      </c>
      <c r="B194">
        <v>55</v>
      </c>
      <c r="C194" t="s">
        <v>493</v>
      </c>
      <c r="D194" t="s">
        <v>494</v>
      </c>
      <c r="E194" t="s">
        <v>372</v>
      </c>
      <c r="F194" t="s">
        <v>10</v>
      </c>
      <c r="G194" t="s">
        <v>351</v>
      </c>
      <c r="H194" t="s">
        <v>373</v>
      </c>
      <c r="I194" s="4">
        <v>3</v>
      </c>
      <c r="J194" s="4">
        <v>3</v>
      </c>
      <c r="K194" s="4">
        <v>4</v>
      </c>
      <c r="L194" s="4">
        <v>2</v>
      </c>
      <c r="M194" s="4">
        <v>1</v>
      </c>
      <c r="N194" s="4">
        <v>4</v>
      </c>
      <c r="O194" s="4">
        <v>3</v>
      </c>
      <c r="P194" s="4">
        <v>4</v>
      </c>
      <c r="Q194" s="4">
        <v>3</v>
      </c>
      <c r="R194" s="4">
        <v>4</v>
      </c>
    </row>
    <row r="195" spans="1:18">
      <c r="A195" t="s">
        <v>182</v>
      </c>
      <c r="B195">
        <v>134</v>
      </c>
      <c r="C195" t="s">
        <v>493</v>
      </c>
      <c r="D195" t="s">
        <v>494</v>
      </c>
      <c r="E195" t="s">
        <v>374</v>
      </c>
      <c r="F195" t="s">
        <v>13</v>
      </c>
      <c r="G195" t="s">
        <v>375</v>
      </c>
      <c r="H195" t="s">
        <v>58</v>
      </c>
      <c r="I195" s="4">
        <v>3</v>
      </c>
      <c r="J195" s="4">
        <v>3</v>
      </c>
      <c r="K195" s="4">
        <v>4</v>
      </c>
      <c r="L195" s="4">
        <v>3</v>
      </c>
      <c r="M195" s="4">
        <v>3</v>
      </c>
      <c r="N195" s="4">
        <v>3</v>
      </c>
      <c r="O195" s="4">
        <v>2</v>
      </c>
      <c r="P195" s="4">
        <v>2</v>
      </c>
      <c r="Q195" s="4">
        <v>4</v>
      </c>
      <c r="R195" s="4">
        <v>3</v>
      </c>
    </row>
    <row r="196" spans="1:18">
      <c r="A196" t="s">
        <v>182</v>
      </c>
      <c r="B196">
        <v>30</v>
      </c>
      <c r="C196" t="s">
        <v>495</v>
      </c>
      <c r="D196" t="s">
        <v>496</v>
      </c>
      <c r="E196" t="s">
        <v>376</v>
      </c>
      <c r="F196" t="s">
        <v>10</v>
      </c>
      <c r="G196" t="s">
        <v>337</v>
      </c>
      <c r="H196" t="s">
        <v>33</v>
      </c>
      <c r="I196" s="4">
        <v>3</v>
      </c>
      <c r="J196" s="4">
        <v>3</v>
      </c>
      <c r="K196" s="4">
        <v>3</v>
      </c>
      <c r="L196" s="4">
        <v>3</v>
      </c>
      <c r="M196" s="4">
        <v>3</v>
      </c>
      <c r="N196" s="4">
        <v>3</v>
      </c>
      <c r="O196" s="4">
        <v>3</v>
      </c>
      <c r="P196" s="4">
        <v>2</v>
      </c>
      <c r="Q196" s="4">
        <v>3</v>
      </c>
      <c r="R196" s="4">
        <v>3</v>
      </c>
    </row>
    <row r="197" spans="1:18">
      <c r="A197" t="s">
        <v>182</v>
      </c>
      <c r="B197">
        <v>207</v>
      </c>
      <c r="C197" t="s">
        <v>495</v>
      </c>
      <c r="D197" t="s">
        <v>496</v>
      </c>
      <c r="E197" t="s">
        <v>377</v>
      </c>
      <c r="F197" t="s">
        <v>10</v>
      </c>
      <c r="G197" t="s">
        <v>378</v>
      </c>
      <c r="H197" t="s">
        <v>11</v>
      </c>
      <c r="I197" s="4">
        <v>3</v>
      </c>
      <c r="J197" s="4">
        <v>3</v>
      </c>
      <c r="K197" s="4">
        <v>3</v>
      </c>
      <c r="L197" s="4">
        <v>3</v>
      </c>
      <c r="M197" s="4">
        <v>3</v>
      </c>
      <c r="N197" s="4">
        <v>3</v>
      </c>
      <c r="O197" s="4">
        <v>3</v>
      </c>
      <c r="P197" s="4">
        <v>3</v>
      </c>
      <c r="Q197" s="4">
        <v>4</v>
      </c>
      <c r="R197" s="4">
        <v>3</v>
      </c>
    </row>
    <row r="198" spans="1:18">
      <c r="A198" t="s">
        <v>182</v>
      </c>
      <c r="B198">
        <v>102</v>
      </c>
      <c r="C198" t="s">
        <v>495</v>
      </c>
      <c r="D198" t="s">
        <v>496</v>
      </c>
      <c r="E198" t="s">
        <v>379</v>
      </c>
      <c r="F198" t="s">
        <v>10</v>
      </c>
      <c r="G198" t="s">
        <v>380</v>
      </c>
      <c r="H198" t="s">
        <v>260</v>
      </c>
      <c r="I198" s="4">
        <v>3</v>
      </c>
      <c r="J198" s="4">
        <v>3</v>
      </c>
      <c r="K198" s="4">
        <v>3</v>
      </c>
      <c r="L198" s="4">
        <v>2</v>
      </c>
      <c r="M198" s="4">
        <v>2</v>
      </c>
      <c r="N198" s="4">
        <v>3</v>
      </c>
      <c r="O198" s="4">
        <v>2</v>
      </c>
      <c r="P198" s="4">
        <v>3</v>
      </c>
      <c r="Q198" s="4">
        <v>4</v>
      </c>
      <c r="R198" s="4">
        <v>4</v>
      </c>
    </row>
    <row r="199" spans="1:18">
      <c r="A199" t="s">
        <v>182</v>
      </c>
      <c r="B199">
        <v>21</v>
      </c>
      <c r="C199" t="s">
        <v>495</v>
      </c>
      <c r="D199" t="s">
        <v>496</v>
      </c>
      <c r="E199" t="s">
        <v>381</v>
      </c>
      <c r="F199" t="s">
        <v>51</v>
      </c>
      <c r="G199" t="s">
        <v>382</v>
      </c>
      <c r="H199" t="s">
        <v>47</v>
      </c>
      <c r="I199" s="4">
        <v>4</v>
      </c>
      <c r="J199" s="4">
        <v>4</v>
      </c>
      <c r="K199" s="4">
        <v>4</v>
      </c>
      <c r="L199" s="4">
        <v>4</v>
      </c>
      <c r="M199" s="4">
        <v>4</v>
      </c>
      <c r="N199" s="4">
        <v>4</v>
      </c>
      <c r="O199" s="4">
        <v>3</v>
      </c>
      <c r="P199" s="4">
        <v>3</v>
      </c>
      <c r="Q199" s="4">
        <v>4</v>
      </c>
      <c r="R199" s="4">
        <v>4</v>
      </c>
    </row>
    <row r="200" spans="1:18">
      <c r="A200" t="s">
        <v>182</v>
      </c>
      <c r="B200">
        <v>145</v>
      </c>
      <c r="C200" t="s">
        <v>495</v>
      </c>
      <c r="D200" t="s">
        <v>496</v>
      </c>
      <c r="E200" t="s">
        <v>383</v>
      </c>
      <c r="F200" t="s">
        <v>10</v>
      </c>
      <c r="G200" t="s">
        <v>206</v>
      </c>
      <c r="H200" t="s">
        <v>384</v>
      </c>
      <c r="I200" s="4">
        <v>3</v>
      </c>
      <c r="J200" s="4">
        <v>3</v>
      </c>
      <c r="K200" s="4">
        <v>3</v>
      </c>
      <c r="L200" s="4">
        <v>2</v>
      </c>
      <c r="M200" s="4">
        <v>2</v>
      </c>
      <c r="N200" s="4">
        <v>3</v>
      </c>
      <c r="O200" s="4">
        <v>3</v>
      </c>
      <c r="Q200" s="4">
        <v>3</v>
      </c>
      <c r="R200" s="4">
        <v>3</v>
      </c>
    </row>
    <row r="201" spans="1:18">
      <c r="A201" t="s">
        <v>182</v>
      </c>
      <c r="B201">
        <v>38</v>
      </c>
      <c r="C201" t="s">
        <v>495</v>
      </c>
      <c r="D201" t="s">
        <v>496</v>
      </c>
      <c r="E201" t="s">
        <v>385</v>
      </c>
      <c r="F201" t="s">
        <v>10</v>
      </c>
      <c r="G201" t="s">
        <v>386</v>
      </c>
      <c r="H201" t="s">
        <v>9</v>
      </c>
      <c r="I201" s="4">
        <v>4</v>
      </c>
      <c r="J201" s="4">
        <v>2</v>
      </c>
      <c r="K201" s="4">
        <v>2</v>
      </c>
      <c r="L201" s="4">
        <v>4</v>
      </c>
      <c r="M201" s="4">
        <v>2</v>
      </c>
      <c r="N201" s="4">
        <v>4</v>
      </c>
      <c r="O201" s="4">
        <v>4</v>
      </c>
      <c r="P201" s="4">
        <v>2</v>
      </c>
      <c r="Q201" s="4">
        <v>4</v>
      </c>
      <c r="R201" s="4">
        <v>3</v>
      </c>
    </row>
    <row r="202" spans="1:18">
      <c r="A202" t="s">
        <v>182</v>
      </c>
      <c r="B202">
        <v>53</v>
      </c>
      <c r="C202" t="s">
        <v>495</v>
      </c>
      <c r="D202" t="s">
        <v>496</v>
      </c>
      <c r="E202" t="s">
        <v>387</v>
      </c>
      <c r="F202" t="s">
        <v>13</v>
      </c>
      <c r="G202" t="s">
        <v>216</v>
      </c>
      <c r="H202" t="s">
        <v>97</v>
      </c>
      <c r="I202" s="4">
        <v>4</v>
      </c>
      <c r="J202" s="4">
        <v>4</v>
      </c>
      <c r="K202" s="4">
        <v>4</v>
      </c>
      <c r="L202" s="4">
        <v>3</v>
      </c>
      <c r="M202" s="4">
        <v>3</v>
      </c>
      <c r="N202" s="4">
        <v>3</v>
      </c>
      <c r="O202" s="4">
        <v>3</v>
      </c>
      <c r="P202" s="4">
        <v>2</v>
      </c>
      <c r="Q202" s="4">
        <v>3</v>
      </c>
      <c r="R202" s="4">
        <v>3</v>
      </c>
    </row>
    <row r="203" spans="1:18">
      <c r="A203" t="s">
        <v>182</v>
      </c>
      <c r="B203">
        <v>109</v>
      </c>
      <c r="C203" t="s">
        <v>495</v>
      </c>
      <c r="D203" t="s">
        <v>496</v>
      </c>
      <c r="E203" t="s">
        <v>388</v>
      </c>
      <c r="F203" t="s">
        <v>13</v>
      </c>
      <c r="G203" t="s">
        <v>369</v>
      </c>
      <c r="H203" t="s">
        <v>47</v>
      </c>
      <c r="I203" s="4">
        <v>3</v>
      </c>
      <c r="J203" s="4">
        <v>3</v>
      </c>
      <c r="K203" s="4">
        <v>3</v>
      </c>
      <c r="L203" s="4">
        <v>2</v>
      </c>
      <c r="M203" s="4">
        <v>2</v>
      </c>
      <c r="N203" s="4">
        <v>3</v>
      </c>
      <c r="O203" s="4">
        <v>2</v>
      </c>
      <c r="P203" s="4">
        <v>2</v>
      </c>
      <c r="Q203" s="4">
        <v>4</v>
      </c>
      <c r="R203" s="4">
        <v>3</v>
      </c>
    </row>
    <row r="204" spans="1:18">
      <c r="A204" t="s">
        <v>182</v>
      </c>
      <c r="B204">
        <v>58</v>
      </c>
      <c r="C204" t="s">
        <v>495</v>
      </c>
      <c r="D204" t="s">
        <v>496</v>
      </c>
      <c r="E204" t="s">
        <v>389</v>
      </c>
      <c r="F204" t="s">
        <v>51</v>
      </c>
      <c r="G204" t="s">
        <v>331</v>
      </c>
      <c r="H204" t="s">
        <v>47</v>
      </c>
      <c r="I204" s="4">
        <v>4</v>
      </c>
      <c r="J204" s="4">
        <v>4</v>
      </c>
      <c r="K204" s="4">
        <v>4</v>
      </c>
      <c r="L204" s="4">
        <v>4</v>
      </c>
      <c r="M204" s="4">
        <v>4</v>
      </c>
      <c r="N204" s="4">
        <v>4</v>
      </c>
      <c r="O204" s="4">
        <v>3</v>
      </c>
      <c r="P204" s="4">
        <v>4</v>
      </c>
      <c r="Q204" s="4">
        <v>4</v>
      </c>
      <c r="R204" s="4">
        <v>4</v>
      </c>
    </row>
    <row r="205" spans="1:18">
      <c r="A205" t="s">
        <v>182</v>
      </c>
      <c r="B205">
        <v>115</v>
      </c>
      <c r="C205" t="s">
        <v>495</v>
      </c>
      <c r="D205" t="s">
        <v>496</v>
      </c>
      <c r="E205" t="s">
        <v>390</v>
      </c>
      <c r="F205" t="s">
        <v>13</v>
      </c>
      <c r="G205" t="s">
        <v>391</v>
      </c>
      <c r="H205" t="s">
        <v>38</v>
      </c>
      <c r="I205" s="4">
        <v>4</v>
      </c>
      <c r="J205" s="4">
        <v>3</v>
      </c>
      <c r="K205" s="4">
        <v>4</v>
      </c>
      <c r="L205" s="4">
        <v>4</v>
      </c>
      <c r="M205" s="4">
        <v>3</v>
      </c>
      <c r="N205" s="4">
        <v>4</v>
      </c>
      <c r="O205" s="4">
        <v>4</v>
      </c>
      <c r="P205" s="4">
        <v>2</v>
      </c>
      <c r="Q205" s="4">
        <v>4</v>
      </c>
      <c r="R205" s="4">
        <v>4</v>
      </c>
    </row>
    <row r="206" spans="1:18">
      <c r="A206" t="s">
        <v>182</v>
      </c>
      <c r="B206">
        <v>125</v>
      </c>
      <c r="C206" t="s">
        <v>495</v>
      </c>
      <c r="D206" t="s">
        <v>496</v>
      </c>
      <c r="E206" t="s">
        <v>392</v>
      </c>
      <c r="F206" t="s">
        <v>51</v>
      </c>
      <c r="G206" t="s">
        <v>393</v>
      </c>
      <c r="H206" t="s">
        <v>97</v>
      </c>
      <c r="I206" s="4">
        <v>4</v>
      </c>
      <c r="J206" s="4">
        <v>4</v>
      </c>
      <c r="K206" s="4">
        <v>4</v>
      </c>
      <c r="L206" s="4">
        <v>3</v>
      </c>
      <c r="M206" s="4">
        <v>3</v>
      </c>
      <c r="N206" s="4">
        <v>4</v>
      </c>
      <c r="O206" s="4">
        <v>4</v>
      </c>
      <c r="P206" s="4">
        <v>3</v>
      </c>
      <c r="Q206" s="4">
        <v>4</v>
      </c>
      <c r="R206" s="4">
        <v>4</v>
      </c>
    </row>
    <row r="207" spans="1:18">
      <c r="A207" t="s">
        <v>182</v>
      </c>
      <c r="B207">
        <v>202</v>
      </c>
      <c r="C207" t="s">
        <v>495</v>
      </c>
      <c r="D207" t="s">
        <v>496</v>
      </c>
      <c r="E207" t="s">
        <v>394</v>
      </c>
      <c r="F207" t="s">
        <v>10</v>
      </c>
      <c r="G207" t="s">
        <v>395</v>
      </c>
      <c r="H207" t="s">
        <v>14</v>
      </c>
      <c r="I207" s="4">
        <v>4</v>
      </c>
      <c r="J207" s="4">
        <v>4</v>
      </c>
      <c r="K207" s="4">
        <v>4</v>
      </c>
      <c r="L207" s="4">
        <v>2</v>
      </c>
      <c r="M207" s="4">
        <v>2</v>
      </c>
      <c r="N207" s="4">
        <v>4</v>
      </c>
      <c r="O207" s="4">
        <v>4</v>
      </c>
      <c r="P207" s="4">
        <v>2</v>
      </c>
      <c r="Q207" s="4">
        <v>4</v>
      </c>
      <c r="R207" s="4">
        <v>4</v>
      </c>
    </row>
    <row r="208" spans="1:18">
      <c r="A208" t="s">
        <v>182</v>
      </c>
      <c r="B208">
        <v>37</v>
      </c>
      <c r="C208" t="s">
        <v>495</v>
      </c>
      <c r="D208" t="s">
        <v>496</v>
      </c>
      <c r="E208" t="s">
        <v>396</v>
      </c>
      <c r="F208" t="s">
        <v>13</v>
      </c>
      <c r="G208" t="s">
        <v>386</v>
      </c>
      <c r="H208" t="s">
        <v>97</v>
      </c>
      <c r="I208" s="4">
        <v>4</v>
      </c>
      <c r="J208" s="4">
        <v>4</v>
      </c>
      <c r="K208" s="4">
        <v>3</v>
      </c>
      <c r="L208" s="4">
        <v>4</v>
      </c>
      <c r="M208" s="4">
        <v>2</v>
      </c>
      <c r="N208" s="4">
        <v>4</v>
      </c>
      <c r="O208" s="4">
        <v>4</v>
      </c>
      <c r="P208" s="4">
        <v>2</v>
      </c>
      <c r="Q208" s="4">
        <v>4</v>
      </c>
      <c r="R208" s="4">
        <v>4</v>
      </c>
    </row>
    <row r="209" spans="1:18">
      <c r="A209" t="s">
        <v>397</v>
      </c>
      <c r="B209">
        <v>6</v>
      </c>
      <c r="C209" t="s">
        <v>497</v>
      </c>
      <c r="D209" t="s">
        <v>498</v>
      </c>
      <c r="E209" t="s">
        <v>398</v>
      </c>
      <c r="F209" t="s">
        <v>51</v>
      </c>
      <c r="G209" t="s">
        <v>243</v>
      </c>
      <c r="H209" t="s">
        <v>51</v>
      </c>
      <c r="I209" s="4">
        <v>4</v>
      </c>
      <c r="J209" s="4">
        <v>3</v>
      </c>
      <c r="K209" s="4">
        <v>3</v>
      </c>
      <c r="L209" s="4">
        <v>4</v>
      </c>
      <c r="M209" s="4">
        <v>4</v>
      </c>
      <c r="N209" s="4">
        <v>4</v>
      </c>
      <c r="O209" s="4">
        <v>4</v>
      </c>
      <c r="P209" s="4">
        <v>1</v>
      </c>
      <c r="Q209" s="4">
        <v>4</v>
      </c>
      <c r="R209" s="4">
        <v>3</v>
      </c>
    </row>
    <row r="210" spans="1:18">
      <c r="A210" t="s">
        <v>397</v>
      </c>
      <c r="B210">
        <v>11</v>
      </c>
      <c r="C210" t="s">
        <v>497</v>
      </c>
      <c r="D210" t="s">
        <v>498</v>
      </c>
      <c r="E210" t="s">
        <v>399</v>
      </c>
      <c r="F210" t="s">
        <v>9</v>
      </c>
      <c r="G210" t="s">
        <v>400</v>
      </c>
      <c r="H210" t="s">
        <v>51</v>
      </c>
      <c r="I210" s="4">
        <v>3</v>
      </c>
      <c r="J210" s="4">
        <v>3</v>
      </c>
      <c r="K210" s="4">
        <v>3</v>
      </c>
      <c r="L210" s="4">
        <v>3</v>
      </c>
      <c r="M210" s="4">
        <v>3</v>
      </c>
      <c r="N210" s="4">
        <v>3</v>
      </c>
      <c r="O210" s="4">
        <v>3</v>
      </c>
      <c r="P210" s="4">
        <v>3</v>
      </c>
      <c r="Q210" s="4">
        <v>4</v>
      </c>
      <c r="R210" s="4">
        <v>4</v>
      </c>
    </row>
    <row r="211" spans="1:18">
      <c r="A211" t="s">
        <v>397</v>
      </c>
      <c r="B211">
        <v>88</v>
      </c>
      <c r="C211" t="s">
        <v>497</v>
      </c>
      <c r="D211" t="s">
        <v>498</v>
      </c>
      <c r="E211" t="s">
        <v>401</v>
      </c>
      <c r="F211" t="s">
        <v>9</v>
      </c>
      <c r="G211" t="s">
        <v>402</v>
      </c>
      <c r="H211" t="s">
        <v>9</v>
      </c>
      <c r="I211" s="4">
        <v>3</v>
      </c>
      <c r="J211" s="4">
        <v>3</v>
      </c>
      <c r="K211" s="4">
        <v>2</v>
      </c>
      <c r="L211" s="4">
        <v>4</v>
      </c>
      <c r="M211" s="4">
        <v>2</v>
      </c>
      <c r="N211" s="4">
        <v>4</v>
      </c>
      <c r="O211" s="4">
        <v>3</v>
      </c>
      <c r="P211" s="4">
        <v>2</v>
      </c>
      <c r="Q211" s="4">
        <v>3</v>
      </c>
      <c r="R211" s="4">
        <v>3</v>
      </c>
    </row>
    <row r="212" spans="1:18">
      <c r="A212" t="s">
        <v>397</v>
      </c>
      <c r="B212">
        <v>217</v>
      </c>
      <c r="C212" t="s">
        <v>497</v>
      </c>
      <c r="D212" t="s">
        <v>498</v>
      </c>
      <c r="E212" t="s">
        <v>403</v>
      </c>
      <c r="F212" t="s">
        <v>281</v>
      </c>
      <c r="G212" t="s">
        <v>404</v>
      </c>
      <c r="H212" t="s">
        <v>66</v>
      </c>
      <c r="I212" s="4">
        <v>3</v>
      </c>
      <c r="J212" s="4">
        <v>3</v>
      </c>
      <c r="K212" s="4">
        <v>2</v>
      </c>
      <c r="L212" s="4">
        <v>3</v>
      </c>
      <c r="M212" s="4">
        <v>3</v>
      </c>
      <c r="N212" s="4">
        <v>3</v>
      </c>
      <c r="O212" s="4">
        <v>3</v>
      </c>
      <c r="P212" s="4">
        <v>4</v>
      </c>
      <c r="Q212" s="4">
        <v>4</v>
      </c>
      <c r="R212" s="4">
        <v>4</v>
      </c>
    </row>
    <row r="213" spans="1:18">
      <c r="A213" t="s">
        <v>397</v>
      </c>
      <c r="B213">
        <v>10</v>
      </c>
      <c r="C213" t="s">
        <v>497</v>
      </c>
      <c r="D213" t="s">
        <v>498</v>
      </c>
      <c r="E213" t="s">
        <v>405</v>
      </c>
      <c r="F213" t="s">
        <v>13</v>
      </c>
      <c r="G213" t="s">
        <v>400</v>
      </c>
      <c r="H213" t="s">
        <v>44</v>
      </c>
      <c r="I213" s="4">
        <v>3</v>
      </c>
      <c r="J213" s="4">
        <v>3</v>
      </c>
      <c r="K213" s="4">
        <v>3</v>
      </c>
      <c r="L213" s="4">
        <v>3</v>
      </c>
      <c r="M213" s="4">
        <v>3</v>
      </c>
      <c r="N213" s="4">
        <v>3</v>
      </c>
      <c r="O213" s="4">
        <v>3</v>
      </c>
      <c r="P213" s="4">
        <v>3</v>
      </c>
      <c r="Q213" s="4">
        <v>4</v>
      </c>
      <c r="R213" s="4">
        <v>4</v>
      </c>
    </row>
    <row r="214" spans="1:18">
      <c r="A214" t="s">
        <v>397</v>
      </c>
      <c r="B214">
        <v>84</v>
      </c>
      <c r="C214" t="s">
        <v>497</v>
      </c>
      <c r="D214" t="s">
        <v>498</v>
      </c>
      <c r="E214" t="s">
        <v>406</v>
      </c>
      <c r="F214" t="s">
        <v>51</v>
      </c>
      <c r="G214" t="s">
        <v>402</v>
      </c>
      <c r="H214" t="s">
        <v>47</v>
      </c>
      <c r="I214" s="4">
        <v>3</v>
      </c>
      <c r="J214" s="4">
        <v>2</v>
      </c>
      <c r="K214" s="4">
        <v>2</v>
      </c>
      <c r="L214" s="4">
        <v>4</v>
      </c>
      <c r="M214" s="4">
        <v>2</v>
      </c>
      <c r="N214" s="4">
        <v>4</v>
      </c>
      <c r="O214" s="4">
        <v>2</v>
      </c>
      <c r="P214" s="4">
        <v>2</v>
      </c>
      <c r="Q214" s="4">
        <v>3</v>
      </c>
      <c r="R214" s="4">
        <v>3</v>
      </c>
    </row>
    <row r="215" spans="1:18">
      <c r="A215" t="s">
        <v>397</v>
      </c>
      <c r="B215">
        <v>106</v>
      </c>
      <c r="C215" t="s">
        <v>497</v>
      </c>
      <c r="D215" t="s">
        <v>498</v>
      </c>
      <c r="E215" t="s">
        <v>407</v>
      </c>
      <c r="F215" t="s">
        <v>9</v>
      </c>
      <c r="G215" t="s">
        <v>313</v>
      </c>
      <c r="H215" t="s">
        <v>14</v>
      </c>
      <c r="K215" s="4">
        <v>4</v>
      </c>
      <c r="L215" s="4">
        <v>4</v>
      </c>
      <c r="M215" s="4">
        <v>4</v>
      </c>
      <c r="N215" s="4">
        <v>4</v>
      </c>
      <c r="O215" s="4">
        <v>4</v>
      </c>
      <c r="Q215" s="4">
        <v>4</v>
      </c>
      <c r="R215" s="4">
        <v>4</v>
      </c>
    </row>
    <row r="216" spans="1:18">
      <c r="A216" t="s">
        <v>397</v>
      </c>
      <c r="B216">
        <v>168</v>
      </c>
      <c r="C216" t="s">
        <v>497</v>
      </c>
      <c r="D216" t="s">
        <v>498</v>
      </c>
      <c r="E216" t="s">
        <v>408</v>
      </c>
      <c r="F216" t="s">
        <v>10</v>
      </c>
      <c r="G216" t="s">
        <v>409</v>
      </c>
      <c r="H216" t="s">
        <v>33</v>
      </c>
      <c r="I216" s="4">
        <v>4</v>
      </c>
      <c r="J216" s="4">
        <v>4</v>
      </c>
      <c r="K216" s="4">
        <v>4</v>
      </c>
      <c r="L216" s="4">
        <v>4</v>
      </c>
      <c r="M216" s="4">
        <v>4</v>
      </c>
      <c r="N216" s="4">
        <v>4</v>
      </c>
      <c r="O216" s="4">
        <v>4</v>
      </c>
      <c r="P216" s="4">
        <v>4</v>
      </c>
      <c r="Q216" s="4">
        <v>4</v>
      </c>
      <c r="R216" s="4">
        <v>4</v>
      </c>
    </row>
    <row r="217" spans="1:18">
      <c r="A217" t="s">
        <v>397</v>
      </c>
      <c r="B217">
        <v>141</v>
      </c>
      <c r="C217" t="s">
        <v>497</v>
      </c>
      <c r="D217" t="s">
        <v>498</v>
      </c>
      <c r="E217" t="s">
        <v>410</v>
      </c>
      <c r="F217" t="s">
        <v>14</v>
      </c>
      <c r="G217" t="s">
        <v>411</v>
      </c>
      <c r="H217" t="s">
        <v>97</v>
      </c>
      <c r="I217" s="4">
        <v>4</v>
      </c>
      <c r="J217" s="4">
        <v>2</v>
      </c>
      <c r="K217" s="4">
        <v>3</v>
      </c>
      <c r="L217" s="4">
        <v>4</v>
      </c>
      <c r="M217" s="4">
        <v>3</v>
      </c>
      <c r="N217" s="4">
        <v>4</v>
      </c>
      <c r="O217" s="4">
        <v>3</v>
      </c>
      <c r="P217" s="4">
        <v>3</v>
      </c>
      <c r="Q217" s="4">
        <v>4</v>
      </c>
      <c r="R217" s="4">
        <v>4</v>
      </c>
    </row>
    <row r="218" spans="1:18">
      <c r="A218" t="s">
        <v>397</v>
      </c>
      <c r="B218">
        <v>74</v>
      </c>
      <c r="C218" t="s">
        <v>497</v>
      </c>
      <c r="D218" t="s">
        <v>498</v>
      </c>
      <c r="E218" t="s">
        <v>412</v>
      </c>
      <c r="F218" t="s">
        <v>9</v>
      </c>
      <c r="G218" t="s">
        <v>413</v>
      </c>
      <c r="H218" t="s">
        <v>8</v>
      </c>
      <c r="I218" s="4">
        <v>3</v>
      </c>
      <c r="J218" s="4">
        <v>3</v>
      </c>
      <c r="K218" s="4">
        <v>3</v>
      </c>
      <c r="L218" s="4">
        <v>3</v>
      </c>
      <c r="M218" s="4">
        <v>3</v>
      </c>
      <c r="N218" s="4">
        <v>4</v>
      </c>
      <c r="O218" s="4">
        <v>4</v>
      </c>
      <c r="P218" s="4">
        <v>3</v>
      </c>
      <c r="Q218" s="4">
        <v>4</v>
      </c>
      <c r="R218" s="4">
        <v>4</v>
      </c>
    </row>
    <row r="219" spans="1:18">
      <c r="A219" t="s">
        <v>397</v>
      </c>
      <c r="B219">
        <v>92</v>
      </c>
      <c r="C219" t="s">
        <v>497</v>
      </c>
      <c r="D219" t="s">
        <v>498</v>
      </c>
      <c r="E219" t="s">
        <v>414</v>
      </c>
      <c r="F219" t="s">
        <v>10</v>
      </c>
      <c r="G219" t="s">
        <v>415</v>
      </c>
      <c r="H219" t="s">
        <v>27</v>
      </c>
      <c r="I219" s="4">
        <v>3</v>
      </c>
      <c r="J219" s="4">
        <v>3</v>
      </c>
      <c r="K219" s="4">
        <v>4</v>
      </c>
      <c r="L219" s="4">
        <v>4</v>
      </c>
      <c r="M219" s="4">
        <v>2</v>
      </c>
      <c r="N219" s="4">
        <v>3</v>
      </c>
      <c r="O219" s="4">
        <v>3</v>
      </c>
      <c r="P219" s="4">
        <v>3</v>
      </c>
      <c r="Q219" s="4">
        <v>4</v>
      </c>
      <c r="R219" s="4">
        <v>4</v>
      </c>
    </row>
    <row r="220" spans="1:18">
      <c r="A220" t="s">
        <v>397</v>
      </c>
      <c r="B220">
        <v>149</v>
      </c>
      <c r="C220" t="s">
        <v>497</v>
      </c>
      <c r="D220" t="s">
        <v>498</v>
      </c>
      <c r="E220" t="s">
        <v>416</v>
      </c>
      <c r="F220" t="s">
        <v>10</v>
      </c>
      <c r="G220" t="s">
        <v>258</v>
      </c>
      <c r="H220" t="s">
        <v>97</v>
      </c>
      <c r="I220" s="4">
        <v>3</v>
      </c>
      <c r="J220" s="4">
        <v>4</v>
      </c>
      <c r="K220" s="4">
        <v>4</v>
      </c>
      <c r="L220" s="4">
        <v>3</v>
      </c>
      <c r="M220" s="4">
        <v>3</v>
      </c>
      <c r="N220" s="4">
        <v>4</v>
      </c>
      <c r="O220" s="4">
        <v>3</v>
      </c>
      <c r="P220" s="4">
        <v>2</v>
      </c>
      <c r="Q220" s="4">
        <v>4</v>
      </c>
      <c r="R220" s="4">
        <v>4</v>
      </c>
    </row>
    <row r="221" spans="1:18">
      <c r="A221" t="s">
        <v>397</v>
      </c>
      <c r="B221">
        <v>75</v>
      </c>
      <c r="C221" t="s">
        <v>497</v>
      </c>
      <c r="D221" t="s">
        <v>498</v>
      </c>
      <c r="E221" t="s">
        <v>398</v>
      </c>
      <c r="F221" t="s">
        <v>51</v>
      </c>
      <c r="G221" t="s">
        <v>417</v>
      </c>
      <c r="H221" t="s">
        <v>47</v>
      </c>
      <c r="I221" s="4">
        <v>3</v>
      </c>
      <c r="J221" s="4">
        <v>3</v>
      </c>
      <c r="K221" s="4">
        <v>3</v>
      </c>
      <c r="L221" s="4">
        <v>3</v>
      </c>
      <c r="M221" s="4">
        <v>3</v>
      </c>
      <c r="N221" s="4">
        <v>3</v>
      </c>
      <c r="O221" s="4">
        <v>3</v>
      </c>
      <c r="P221" s="4">
        <v>2</v>
      </c>
      <c r="Q221" s="4">
        <v>4</v>
      </c>
      <c r="R221" s="4">
        <v>3</v>
      </c>
    </row>
    <row r="222" spans="1:18">
      <c r="A222" t="s">
        <v>397</v>
      </c>
      <c r="B222">
        <v>93</v>
      </c>
      <c r="C222" t="s">
        <v>497</v>
      </c>
      <c r="D222" t="s">
        <v>498</v>
      </c>
      <c r="E222" t="s">
        <v>418</v>
      </c>
      <c r="F222" t="s">
        <v>10</v>
      </c>
      <c r="G222" t="s">
        <v>419</v>
      </c>
      <c r="H222" t="s">
        <v>14</v>
      </c>
      <c r="I222" s="4">
        <v>3</v>
      </c>
      <c r="J222" s="4">
        <v>3</v>
      </c>
      <c r="K222" s="4">
        <v>4</v>
      </c>
      <c r="L222" s="4">
        <v>3</v>
      </c>
      <c r="M222" s="4">
        <v>3</v>
      </c>
      <c r="N222" s="4">
        <v>3</v>
      </c>
      <c r="O222" s="4">
        <v>3</v>
      </c>
      <c r="P222" s="4">
        <v>2</v>
      </c>
      <c r="Q222" s="4">
        <v>4</v>
      </c>
      <c r="R222" s="4">
        <v>4</v>
      </c>
    </row>
    <row r="223" spans="1:18">
      <c r="A223" t="s">
        <v>397</v>
      </c>
      <c r="B223">
        <v>94</v>
      </c>
      <c r="C223" t="s">
        <v>497</v>
      </c>
      <c r="D223" t="s">
        <v>498</v>
      </c>
      <c r="E223" t="s">
        <v>420</v>
      </c>
      <c r="F223" t="s">
        <v>13</v>
      </c>
      <c r="G223" t="s">
        <v>124</v>
      </c>
      <c r="H223" t="s">
        <v>58</v>
      </c>
      <c r="I223" s="4">
        <v>3</v>
      </c>
      <c r="J223" s="4">
        <v>3</v>
      </c>
      <c r="K223" s="4">
        <v>3</v>
      </c>
      <c r="L223" s="4">
        <v>3</v>
      </c>
      <c r="M223" s="4">
        <v>2</v>
      </c>
      <c r="N223" s="4">
        <v>3</v>
      </c>
      <c r="O223" s="4">
        <v>3</v>
      </c>
      <c r="P223" s="4">
        <v>3</v>
      </c>
      <c r="Q223" s="4">
        <v>4</v>
      </c>
      <c r="R223" s="4">
        <v>4</v>
      </c>
    </row>
    <row r="224" spans="1:18">
      <c r="A224" t="s">
        <v>397</v>
      </c>
      <c r="B224">
        <v>76</v>
      </c>
      <c r="C224" t="s">
        <v>497</v>
      </c>
      <c r="D224" t="s">
        <v>498</v>
      </c>
      <c r="E224" t="s">
        <v>421</v>
      </c>
      <c r="F224" t="s">
        <v>9</v>
      </c>
      <c r="G224" t="s">
        <v>422</v>
      </c>
      <c r="H224" t="s">
        <v>97</v>
      </c>
      <c r="I224" s="4">
        <v>4</v>
      </c>
      <c r="J224" s="4">
        <v>4</v>
      </c>
      <c r="K224" s="4">
        <v>3</v>
      </c>
      <c r="L224" s="4">
        <v>3</v>
      </c>
      <c r="M224" s="4">
        <v>3</v>
      </c>
      <c r="N224" s="4">
        <v>4</v>
      </c>
      <c r="O224" s="4">
        <v>4</v>
      </c>
      <c r="P224" s="4">
        <v>4</v>
      </c>
      <c r="Q224" s="4">
        <v>4</v>
      </c>
      <c r="R224" s="4">
        <v>4</v>
      </c>
    </row>
    <row r="225" spans="1:18">
      <c r="A225" t="s">
        <v>397</v>
      </c>
      <c r="B225">
        <v>77</v>
      </c>
      <c r="C225" t="s">
        <v>497</v>
      </c>
      <c r="D225" t="s">
        <v>498</v>
      </c>
      <c r="E225" t="s">
        <v>423</v>
      </c>
      <c r="F225" t="s">
        <v>10</v>
      </c>
      <c r="G225" t="s">
        <v>424</v>
      </c>
      <c r="H225" t="s">
        <v>58</v>
      </c>
      <c r="I225" s="4">
        <v>3</v>
      </c>
      <c r="J225" s="4">
        <v>4</v>
      </c>
      <c r="K225" s="4">
        <v>4</v>
      </c>
      <c r="M225" s="4">
        <v>4</v>
      </c>
      <c r="N225" s="4">
        <v>4</v>
      </c>
      <c r="O225" s="4">
        <v>3</v>
      </c>
      <c r="P225" s="4">
        <v>4</v>
      </c>
      <c r="Q225" s="4">
        <v>4</v>
      </c>
      <c r="R225" s="4">
        <v>4</v>
      </c>
    </row>
    <row r="226" spans="1:18">
      <c r="A226" t="s">
        <v>397</v>
      </c>
      <c r="B226">
        <v>165</v>
      </c>
      <c r="C226" t="s">
        <v>497</v>
      </c>
      <c r="D226" t="s">
        <v>498</v>
      </c>
      <c r="E226" t="s">
        <v>425</v>
      </c>
      <c r="F226" t="s">
        <v>10</v>
      </c>
      <c r="G226" t="s">
        <v>128</v>
      </c>
      <c r="H226" t="s">
        <v>38</v>
      </c>
      <c r="I226" s="4">
        <v>3</v>
      </c>
      <c r="J226" s="4">
        <v>2</v>
      </c>
      <c r="K226" s="4">
        <v>4</v>
      </c>
      <c r="L226" s="4">
        <v>4</v>
      </c>
      <c r="M226" s="4">
        <v>4</v>
      </c>
      <c r="N226" s="4">
        <v>4</v>
      </c>
      <c r="O226" s="4">
        <v>1</v>
      </c>
      <c r="P226" s="4">
        <v>2</v>
      </c>
      <c r="Q226" s="4">
        <v>4</v>
      </c>
      <c r="R226" s="4">
        <v>4</v>
      </c>
    </row>
    <row r="227" spans="1:18">
      <c r="A227" t="s">
        <v>397</v>
      </c>
      <c r="B227">
        <v>99</v>
      </c>
      <c r="C227" t="s">
        <v>497</v>
      </c>
      <c r="D227" t="s">
        <v>498</v>
      </c>
      <c r="E227" t="s">
        <v>426</v>
      </c>
      <c r="F227" t="s">
        <v>13</v>
      </c>
      <c r="G227" t="s">
        <v>296</v>
      </c>
      <c r="H227" t="s">
        <v>29</v>
      </c>
      <c r="I227" s="4">
        <v>4</v>
      </c>
      <c r="J227" s="4">
        <v>4</v>
      </c>
      <c r="K227" s="4">
        <v>4</v>
      </c>
      <c r="L227" s="4">
        <v>3</v>
      </c>
      <c r="M227" s="4">
        <v>3</v>
      </c>
      <c r="N227" s="4">
        <v>3</v>
      </c>
      <c r="O227" s="4">
        <v>2</v>
      </c>
      <c r="P227" s="4">
        <v>3</v>
      </c>
      <c r="Q227" s="4">
        <v>4</v>
      </c>
      <c r="R227" s="4">
        <v>4</v>
      </c>
    </row>
    <row r="228" spans="1:18">
      <c r="A228" t="s">
        <v>397</v>
      </c>
      <c r="B228">
        <v>166</v>
      </c>
      <c r="C228" t="s">
        <v>497</v>
      </c>
      <c r="D228" t="s">
        <v>498</v>
      </c>
      <c r="E228" t="s">
        <v>426</v>
      </c>
      <c r="F228" t="s">
        <v>13</v>
      </c>
      <c r="G228" t="s">
        <v>427</v>
      </c>
      <c r="H228" t="s">
        <v>31</v>
      </c>
      <c r="I228" s="4">
        <v>2</v>
      </c>
      <c r="J228" s="4">
        <v>3</v>
      </c>
      <c r="K228" s="4">
        <v>4</v>
      </c>
      <c r="L228" s="4">
        <v>4</v>
      </c>
      <c r="M228" s="4">
        <v>2</v>
      </c>
      <c r="N228" s="4">
        <v>3</v>
      </c>
      <c r="O228" s="4">
        <v>1</v>
      </c>
      <c r="P228" s="4">
        <v>1</v>
      </c>
      <c r="Q228" s="4">
        <v>4</v>
      </c>
      <c r="R228" s="4">
        <v>4</v>
      </c>
    </row>
    <row r="229" spans="1:18">
      <c r="A229" t="s">
        <v>397</v>
      </c>
      <c r="B229">
        <v>83</v>
      </c>
      <c r="C229" t="s">
        <v>497</v>
      </c>
      <c r="D229" t="s">
        <v>498</v>
      </c>
      <c r="E229" t="s">
        <v>428</v>
      </c>
      <c r="F229" t="s">
        <v>14</v>
      </c>
      <c r="G229" t="s">
        <v>238</v>
      </c>
      <c r="H229" t="s">
        <v>58</v>
      </c>
      <c r="I229" s="4">
        <v>3</v>
      </c>
      <c r="J229" s="4">
        <v>3</v>
      </c>
      <c r="K229" s="4">
        <v>3</v>
      </c>
      <c r="L229" s="4">
        <v>3</v>
      </c>
      <c r="M229" s="4">
        <v>3</v>
      </c>
      <c r="N229" s="4">
        <v>4</v>
      </c>
      <c r="O229" s="4">
        <v>4</v>
      </c>
      <c r="P229" s="4">
        <v>4</v>
      </c>
      <c r="Q229" s="4">
        <v>4</v>
      </c>
      <c r="R229" s="4">
        <v>4</v>
      </c>
    </row>
    <row r="230" spans="1:18">
      <c r="A230" t="s">
        <v>397</v>
      </c>
      <c r="B230">
        <v>78</v>
      </c>
      <c r="C230" t="s">
        <v>497</v>
      </c>
      <c r="D230" t="s">
        <v>498</v>
      </c>
      <c r="E230" t="s">
        <v>429</v>
      </c>
      <c r="F230" t="s">
        <v>9</v>
      </c>
      <c r="G230" t="s">
        <v>424</v>
      </c>
      <c r="H230" t="s">
        <v>44</v>
      </c>
      <c r="I230" s="4">
        <v>3</v>
      </c>
      <c r="J230" s="4">
        <v>4</v>
      </c>
      <c r="K230" s="4">
        <v>4</v>
      </c>
      <c r="L230" s="4">
        <v>4</v>
      </c>
      <c r="M230" s="4">
        <v>4</v>
      </c>
      <c r="N230" s="4">
        <v>4</v>
      </c>
      <c r="O230" s="4">
        <v>4</v>
      </c>
      <c r="P230" s="4">
        <v>3</v>
      </c>
      <c r="Q230" s="4">
        <v>4</v>
      </c>
      <c r="R230" s="4">
        <v>4</v>
      </c>
    </row>
    <row r="231" spans="1:18">
      <c r="A231" t="s">
        <v>397</v>
      </c>
      <c r="B231">
        <v>97</v>
      </c>
      <c r="C231" t="s">
        <v>497</v>
      </c>
      <c r="D231" t="s">
        <v>498</v>
      </c>
      <c r="E231" t="s">
        <v>430</v>
      </c>
      <c r="F231" t="s">
        <v>13</v>
      </c>
      <c r="G231" t="s">
        <v>263</v>
      </c>
      <c r="H231" t="s">
        <v>97</v>
      </c>
      <c r="I231" s="4">
        <v>3</v>
      </c>
      <c r="J231" s="4">
        <v>3</v>
      </c>
      <c r="K231" s="4">
        <v>3</v>
      </c>
      <c r="L231" s="4">
        <v>4</v>
      </c>
      <c r="M231" s="4">
        <v>4</v>
      </c>
      <c r="N231" s="4">
        <v>3</v>
      </c>
      <c r="O231" s="4">
        <v>2</v>
      </c>
      <c r="P231" s="4">
        <v>2</v>
      </c>
      <c r="Q231" s="4">
        <v>4</v>
      </c>
      <c r="R231" s="4">
        <v>3</v>
      </c>
    </row>
    <row r="232" spans="1:18">
      <c r="A232" t="s">
        <v>397</v>
      </c>
      <c r="B232">
        <v>198</v>
      </c>
      <c r="C232" t="s">
        <v>497</v>
      </c>
      <c r="D232" t="s">
        <v>498</v>
      </c>
      <c r="E232" t="s">
        <v>431</v>
      </c>
      <c r="F232" t="s">
        <v>14</v>
      </c>
      <c r="G232" t="s">
        <v>432</v>
      </c>
      <c r="H232" t="s">
        <v>44</v>
      </c>
      <c r="I232" s="4">
        <v>3</v>
      </c>
      <c r="J232" s="4">
        <v>3</v>
      </c>
      <c r="K232" s="4">
        <v>3</v>
      </c>
      <c r="L232" s="4">
        <v>3</v>
      </c>
      <c r="M232" s="4">
        <v>1</v>
      </c>
      <c r="N232" s="4">
        <v>3</v>
      </c>
      <c r="O232" s="4">
        <v>3</v>
      </c>
      <c r="P232" s="4">
        <v>3</v>
      </c>
      <c r="Q232" s="4">
        <v>4</v>
      </c>
      <c r="R232" s="4">
        <v>3</v>
      </c>
    </row>
    <row r="233" spans="1:18">
      <c r="A233" t="s">
        <v>397</v>
      </c>
      <c r="B233">
        <v>199</v>
      </c>
      <c r="C233" t="s">
        <v>497</v>
      </c>
      <c r="D233" t="s">
        <v>498</v>
      </c>
      <c r="E233" t="s">
        <v>433</v>
      </c>
      <c r="F233" t="s">
        <v>14</v>
      </c>
      <c r="G233" t="s">
        <v>432</v>
      </c>
      <c r="H233" t="s">
        <v>29</v>
      </c>
      <c r="I233" s="4">
        <v>4</v>
      </c>
      <c r="J233" s="4">
        <v>3</v>
      </c>
      <c r="K233" s="4">
        <v>3</v>
      </c>
      <c r="L233" s="4">
        <v>3</v>
      </c>
      <c r="M233" s="4">
        <v>1</v>
      </c>
      <c r="N233" s="4">
        <v>3</v>
      </c>
      <c r="O233" s="4">
        <v>3</v>
      </c>
      <c r="P233" s="4">
        <v>3</v>
      </c>
      <c r="Q233" s="4">
        <v>4</v>
      </c>
      <c r="R233" s="4">
        <v>4</v>
      </c>
    </row>
    <row r="234" spans="1:18">
      <c r="A234" t="s">
        <v>397</v>
      </c>
      <c r="B234">
        <v>73</v>
      </c>
      <c r="C234" t="s">
        <v>497</v>
      </c>
      <c r="D234" t="s">
        <v>498</v>
      </c>
      <c r="E234" t="s">
        <v>434</v>
      </c>
      <c r="F234" t="s">
        <v>9</v>
      </c>
      <c r="G234" t="s">
        <v>435</v>
      </c>
      <c r="H234" t="s">
        <v>10</v>
      </c>
      <c r="I234" s="4">
        <v>3</v>
      </c>
      <c r="J234" s="4">
        <v>3</v>
      </c>
      <c r="K234" s="4">
        <v>3</v>
      </c>
      <c r="L234" s="4">
        <v>3</v>
      </c>
      <c r="M234" s="4">
        <v>3</v>
      </c>
      <c r="N234" s="4">
        <v>4</v>
      </c>
      <c r="O234" s="4">
        <v>4</v>
      </c>
      <c r="P234" s="4">
        <v>2</v>
      </c>
      <c r="Q234" s="4">
        <v>4</v>
      </c>
      <c r="R234" s="4">
        <v>4</v>
      </c>
    </row>
    <row r="235" spans="1:18">
      <c r="A235" t="s">
        <v>397</v>
      </c>
      <c r="B235">
        <v>79</v>
      </c>
      <c r="C235" t="s">
        <v>497</v>
      </c>
      <c r="D235" t="s">
        <v>498</v>
      </c>
      <c r="E235" t="s">
        <v>436</v>
      </c>
      <c r="F235" t="s">
        <v>9</v>
      </c>
      <c r="G235" t="s">
        <v>424</v>
      </c>
      <c r="H235" t="s">
        <v>97</v>
      </c>
      <c r="I235" s="4">
        <v>4</v>
      </c>
      <c r="J235" s="4">
        <v>4</v>
      </c>
      <c r="K235" s="4">
        <v>4</v>
      </c>
      <c r="L235" s="4">
        <v>4</v>
      </c>
      <c r="M235" s="4">
        <v>4</v>
      </c>
      <c r="N235" s="4">
        <v>4</v>
      </c>
      <c r="O235" s="4">
        <v>4</v>
      </c>
      <c r="P235" s="4">
        <v>3</v>
      </c>
      <c r="Q235" s="4">
        <v>4</v>
      </c>
      <c r="R235" s="4">
        <v>4</v>
      </c>
    </row>
    <row r="236" spans="1:18">
      <c r="A236" t="s">
        <v>397</v>
      </c>
      <c r="B236">
        <v>201</v>
      </c>
      <c r="C236" t="s">
        <v>497</v>
      </c>
      <c r="D236" t="s">
        <v>498</v>
      </c>
      <c r="E236" t="s">
        <v>437</v>
      </c>
      <c r="F236" t="s">
        <v>9</v>
      </c>
      <c r="G236" t="s">
        <v>432</v>
      </c>
      <c r="H236" t="s">
        <v>14</v>
      </c>
      <c r="I236" s="4">
        <v>3</v>
      </c>
      <c r="J236" s="4">
        <v>4</v>
      </c>
      <c r="K236" s="4">
        <v>3</v>
      </c>
      <c r="L236" s="4">
        <v>3</v>
      </c>
      <c r="M236" s="4">
        <v>1</v>
      </c>
      <c r="N236" s="4">
        <v>3</v>
      </c>
      <c r="O236" s="4">
        <v>3</v>
      </c>
      <c r="P236" s="4">
        <v>3</v>
      </c>
      <c r="Q236" s="4">
        <v>3</v>
      </c>
      <c r="R236" s="4">
        <v>3</v>
      </c>
    </row>
    <row r="237" spans="1:18">
      <c r="A237" t="s">
        <v>397</v>
      </c>
      <c r="B237">
        <v>80</v>
      </c>
      <c r="C237" t="s">
        <v>497</v>
      </c>
      <c r="D237" t="s">
        <v>498</v>
      </c>
      <c r="E237" t="s">
        <v>438</v>
      </c>
      <c r="F237" t="s">
        <v>9</v>
      </c>
      <c r="G237" t="s">
        <v>439</v>
      </c>
      <c r="H237" t="s">
        <v>11</v>
      </c>
      <c r="I237" s="4">
        <v>3</v>
      </c>
      <c r="J237" s="4">
        <v>3</v>
      </c>
      <c r="K237" s="4">
        <v>3</v>
      </c>
      <c r="L237" s="4">
        <v>4</v>
      </c>
      <c r="M237" s="4">
        <v>4</v>
      </c>
      <c r="N237" s="4">
        <v>4</v>
      </c>
      <c r="O237" s="4">
        <v>4</v>
      </c>
      <c r="P237" s="4">
        <v>3</v>
      </c>
      <c r="Q237" s="4">
        <v>4</v>
      </c>
      <c r="R237" s="4">
        <v>4</v>
      </c>
    </row>
    <row r="238" spans="1:18">
      <c r="A238" t="s">
        <v>397</v>
      </c>
      <c r="B238">
        <v>29</v>
      </c>
      <c r="C238" t="s">
        <v>497</v>
      </c>
      <c r="D238" t="s">
        <v>498</v>
      </c>
      <c r="E238" t="s">
        <v>440</v>
      </c>
      <c r="F238" t="s">
        <v>13</v>
      </c>
      <c r="G238" t="s">
        <v>441</v>
      </c>
      <c r="H238" t="s">
        <v>41</v>
      </c>
      <c r="I238" s="4">
        <v>4</v>
      </c>
      <c r="J238" s="4">
        <v>4</v>
      </c>
      <c r="K238" s="4">
        <v>4</v>
      </c>
      <c r="L238" s="4">
        <v>4</v>
      </c>
      <c r="M238" s="4">
        <v>4</v>
      </c>
      <c r="N238" s="4">
        <v>4</v>
      </c>
      <c r="O238" s="4">
        <v>4</v>
      </c>
      <c r="P238" s="4">
        <v>4</v>
      </c>
      <c r="Q238" s="4">
        <v>4</v>
      </c>
      <c r="R238" s="4">
        <v>4</v>
      </c>
    </row>
    <row r="239" spans="1:18">
      <c r="A239" t="s">
        <v>397</v>
      </c>
      <c r="B239">
        <v>136</v>
      </c>
      <c r="C239" t="s">
        <v>497</v>
      </c>
      <c r="D239" t="s">
        <v>498</v>
      </c>
      <c r="E239" t="s">
        <v>442</v>
      </c>
      <c r="F239" t="s">
        <v>51</v>
      </c>
      <c r="G239" t="s">
        <v>443</v>
      </c>
      <c r="H239" t="s">
        <v>44</v>
      </c>
      <c r="I239" s="4">
        <v>3</v>
      </c>
      <c r="J239" s="4">
        <v>3</v>
      </c>
      <c r="K239" s="4">
        <v>3</v>
      </c>
      <c r="L239" s="4">
        <v>2</v>
      </c>
      <c r="M239" s="4">
        <v>1</v>
      </c>
      <c r="N239" s="4">
        <v>4</v>
      </c>
      <c r="O239" s="4">
        <v>4</v>
      </c>
      <c r="P239" s="4">
        <v>3</v>
      </c>
      <c r="Q239" s="4">
        <v>4</v>
      </c>
      <c r="R239" s="4">
        <v>4</v>
      </c>
    </row>
    <row r="240" spans="1:18">
      <c r="A240" t="s">
        <v>397</v>
      </c>
      <c r="B240">
        <v>95</v>
      </c>
      <c r="C240" t="s">
        <v>497</v>
      </c>
      <c r="D240" t="s">
        <v>498</v>
      </c>
      <c r="E240" t="s">
        <v>444</v>
      </c>
      <c r="F240" t="s">
        <v>51</v>
      </c>
      <c r="G240" t="s">
        <v>445</v>
      </c>
      <c r="H240" t="s">
        <v>38</v>
      </c>
      <c r="I240" s="4">
        <v>3</v>
      </c>
      <c r="J240" s="4">
        <v>3</v>
      </c>
      <c r="K240" s="4">
        <v>4</v>
      </c>
      <c r="L240" s="4">
        <v>3</v>
      </c>
      <c r="M240" s="4">
        <v>3</v>
      </c>
      <c r="N240" s="4">
        <v>4</v>
      </c>
      <c r="O240" s="4">
        <v>3</v>
      </c>
      <c r="P240" s="4">
        <v>2</v>
      </c>
      <c r="Q240" s="4">
        <v>3</v>
      </c>
      <c r="R240" s="4">
        <v>3</v>
      </c>
    </row>
    <row r="242" spans="8:18">
      <c r="H242" t="s">
        <v>508</v>
      </c>
      <c r="I242" s="4">
        <f t="shared" ref="I242:R242" si="0">+MEDIAN(I$2:I$240)</f>
        <v>3</v>
      </c>
      <c r="J242" s="4">
        <f t="shared" si="0"/>
        <v>3</v>
      </c>
      <c r="K242" s="4">
        <f t="shared" si="0"/>
        <v>4</v>
      </c>
      <c r="L242" s="4">
        <f t="shared" si="0"/>
        <v>3</v>
      </c>
      <c r="M242" s="4">
        <f t="shared" si="0"/>
        <v>3</v>
      </c>
      <c r="N242" s="4">
        <f t="shared" si="0"/>
        <v>4</v>
      </c>
      <c r="O242" s="4">
        <f t="shared" si="0"/>
        <v>3</v>
      </c>
      <c r="P242" s="4">
        <f t="shared" si="0"/>
        <v>3</v>
      </c>
      <c r="Q242" s="4">
        <f t="shared" si="0"/>
        <v>4</v>
      </c>
      <c r="R242" s="4">
        <f t="shared" si="0"/>
        <v>4</v>
      </c>
    </row>
    <row r="243" spans="8:18">
      <c r="H243" t="s">
        <v>509</v>
      </c>
      <c r="I243" s="4">
        <f t="shared" ref="I243:R243" si="1">+MODE(I$2:I$240)</f>
        <v>3</v>
      </c>
      <c r="J243" s="4">
        <f t="shared" si="1"/>
        <v>3</v>
      </c>
      <c r="K243" s="4">
        <f t="shared" si="1"/>
        <v>4</v>
      </c>
      <c r="L243" s="4">
        <f t="shared" si="1"/>
        <v>3</v>
      </c>
      <c r="M243" s="4">
        <f t="shared" si="1"/>
        <v>3</v>
      </c>
      <c r="N243" s="4">
        <f t="shared" si="1"/>
        <v>4</v>
      </c>
      <c r="O243" s="4">
        <f t="shared" si="1"/>
        <v>3</v>
      </c>
      <c r="P243" s="4">
        <f t="shared" si="1"/>
        <v>3</v>
      </c>
      <c r="Q243" s="4">
        <f t="shared" si="1"/>
        <v>4</v>
      </c>
      <c r="R243" s="4">
        <f t="shared" si="1"/>
        <v>4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6:K16"/>
  <sheetViews>
    <sheetView tabSelected="1" workbookViewId="0">
      <selection activeCell="B41" sqref="B41"/>
    </sheetView>
  </sheetViews>
  <sheetFormatPr defaultRowHeight="12.75"/>
  <cols>
    <col min="1" max="1" width="9.28515625" bestFit="1" customWidth="1"/>
    <col min="2" max="2" width="20" bestFit="1" customWidth="1"/>
    <col min="3" max="3" width="16.5703125" bestFit="1" customWidth="1"/>
    <col min="4" max="4" width="16.140625" bestFit="1" customWidth="1"/>
    <col min="5" max="5" width="18.85546875" bestFit="1" customWidth="1"/>
    <col min="6" max="6" width="20.85546875" bestFit="1" customWidth="1"/>
    <col min="7" max="7" width="4.7109375" bestFit="1" customWidth="1"/>
    <col min="8" max="8" width="10.7109375" customWidth="1"/>
    <col min="9" max="9" width="7.28515625" customWidth="1"/>
    <col min="10" max="10" width="18.5703125" bestFit="1" customWidth="1"/>
    <col min="11" max="11" width="17.85546875" bestFit="1" customWidth="1"/>
  </cols>
  <sheetData>
    <row r="6" spans="1:11" ht="25.5">
      <c r="A6" s="8" t="s">
        <v>502</v>
      </c>
      <c r="B6" s="8" t="s">
        <v>503</v>
      </c>
      <c r="C6" s="8" t="s">
        <v>504</v>
      </c>
      <c r="D6" s="8" t="s">
        <v>505</v>
      </c>
      <c r="E6" s="8" t="s">
        <v>506</v>
      </c>
      <c r="F6" s="8" t="s">
        <v>507</v>
      </c>
      <c r="G6" s="8" t="s">
        <v>501</v>
      </c>
      <c r="H6" s="8" t="s">
        <v>508</v>
      </c>
      <c r="I6" s="8" t="s">
        <v>509</v>
      </c>
      <c r="J6" s="8" t="s">
        <v>511</v>
      </c>
      <c r="K6" s="8" t="s">
        <v>512</v>
      </c>
    </row>
    <row r="7" spans="1:11">
      <c r="A7" s="5" t="s">
        <v>447</v>
      </c>
      <c r="B7" s="6">
        <f>COUNTIF(DEFI_QUESTIONARI_COMPILATI!I$176:I$240,"=1")</f>
        <v>0</v>
      </c>
      <c r="C7" s="6">
        <f>COUNTIF(DEFI_QUESTIONARI_COMPILATI!I$176:I$240,"=2")</f>
        <v>1</v>
      </c>
      <c r="D7" s="6">
        <f>COUNTIF(DEFI_QUESTIONARI_COMPILATI!I$176:I$240,"=3")</f>
        <v>40</v>
      </c>
      <c r="E7" s="6">
        <f>COUNTIF(DEFI_QUESTIONARI_COMPILATI!I$176:I$240,"=4")</f>
        <v>22</v>
      </c>
      <c r="F7" s="6">
        <f>COUNTIF(DEFI_QUESTIONARI_COMPILATI!I$176:I$240,"")</f>
        <v>2</v>
      </c>
      <c r="G7" s="5">
        <f t="shared" ref="G7:G16" si="0">SUM(B7:F7)</f>
        <v>65</v>
      </c>
      <c r="H7" s="6">
        <f>+MEDIAN(DEFI_QUESTIONARI_COMPILATI!I$176:I$240)</f>
        <v>3</v>
      </c>
      <c r="I7" s="6">
        <f>+MODE(DEFI_QUESTIONARI_COMPILATI!I$176:I$240)</f>
        <v>3</v>
      </c>
      <c r="J7" s="7">
        <f>+(B7+C7)/($G7-$F7)</f>
        <v>1.5873015873015872E-2</v>
      </c>
      <c r="K7" s="7">
        <f>+(D7+E7)/($G7-$F7)</f>
        <v>0.98412698412698407</v>
      </c>
    </row>
    <row r="8" spans="1:11">
      <c r="A8" s="5" t="s">
        <v>448</v>
      </c>
      <c r="B8" s="6">
        <f>COUNTIF(DEFI_QUESTIONARI_COMPILATI!J$176:J$240,"=1")</f>
        <v>0</v>
      </c>
      <c r="C8" s="6">
        <f>COUNTIF(DEFI_QUESTIONARI_COMPILATI!J$176:J$240,"=2")</f>
        <v>4</v>
      </c>
      <c r="D8" s="6">
        <f>COUNTIF(DEFI_QUESTIONARI_COMPILATI!J$176:J$240,"=3")</f>
        <v>38</v>
      </c>
      <c r="E8" s="6">
        <f>COUNTIF(DEFI_QUESTIONARI_COMPILATI!J$176:J$240,"=4")</f>
        <v>21</v>
      </c>
      <c r="F8" s="6">
        <f>COUNTIF(DEFI_QUESTIONARI_COMPILATI!J$176:J$240,"")</f>
        <v>2</v>
      </c>
      <c r="G8" s="5">
        <f t="shared" si="0"/>
        <v>65</v>
      </c>
      <c r="H8" s="6">
        <f>+MEDIAN(DEFI_QUESTIONARI_COMPILATI!J$176:J$240)</f>
        <v>3</v>
      </c>
      <c r="I8" s="6">
        <f>+MODE(DEFI_QUESTIONARI_COMPILATI!J$176:J$240)</f>
        <v>3</v>
      </c>
      <c r="J8" s="7">
        <f t="shared" ref="J8:J16" si="1">+(B8+C8)/($G8-$F8)</f>
        <v>6.3492063492063489E-2</v>
      </c>
      <c r="K8" s="7">
        <f t="shared" ref="K8:K16" si="2">+(D8+E8)/($G8-$F8)</f>
        <v>0.93650793650793651</v>
      </c>
    </row>
    <row r="9" spans="1:11">
      <c r="A9" s="5" t="s">
        <v>449</v>
      </c>
      <c r="B9" s="6">
        <f>COUNTIF(DEFI_QUESTIONARI_COMPILATI!K$176:K$240,"=1")</f>
        <v>0</v>
      </c>
      <c r="C9" s="6">
        <f>COUNTIF(DEFI_QUESTIONARI_COMPILATI!K$176:K$240,"=2")</f>
        <v>4</v>
      </c>
      <c r="D9" s="6">
        <f>COUNTIF(DEFI_QUESTIONARI_COMPILATI!K$176:K$240,"=3")</f>
        <v>32</v>
      </c>
      <c r="E9" s="6">
        <f>COUNTIF(DEFI_QUESTIONARI_COMPILATI!K$176:K$240,"=4")</f>
        <v>28</v>
      </c>
      <c r="F9" s="6">
        <f>COUNTIF(DEFI_QUESTIONARI_COMPILATI!K$176:K$240,"")</f>
        <v>1</v>
      </c>
      <c r="G9" s="5">
        <f t="shared" si="0"/>
        <v>65</v>
      </c>
      <c r="H9" s="6">
        <f>+MEDIAN(DEFI_QUESTIONARI_COMPILATI!K$176:K$240)</f>
        <v>3</v>
      </c>
      <c r="I9" s="6">
        <f>+MODE(DEFI_QUESTIONARI_COMPILATI!K$176:K$240)</f>
        <v>3</v>
      </c>
      <c r="J9" s="7">
        <f t="shared" si="1"/>
        <v>6.25E-2</v>
      </c>
      <c r="K9" s="7">
        <f t="shared" si="2"/>
        <v>0.9375</v>
      </c>
    </row>
    <row r="10" spans="1:11">
      <c r="A10" s="5" t="s">
        <v>450</v>
      </c>
      <c r="B10" s="6">
        <f>COUNTIF(DEFI_QUESTIONARI_COMPILATI!L$176:L$240,"=1")</f>
        <v>0</v>
      </c>
      <c r="C10" s="6">
        <f>COUNTIF(DEFI_QUESTIONARI_COMPILATI!L$176:L$240,"=2")</f>
        <v>15</v>
      </c>
      <c r="D10" s="6">
        <f>COUNTIF(DEFI_QUESTIONARI_COMPILATI!L$176:L$240,"=3")</f>
        <v>23</v>
      </c>
      <c r="E10" s="6">
        <f>COUNTIF(DEFI_QUESTIONARI_COMPILATI!L$176:L$240,"=4")</f>
        <v>25</v>
      </c>
      <c r="F10" s="6">
        <f>COUNTIF(DEFI_QUESTIONARI_COMPILATI!L$176:L$240,"")</f>
        <v>2</v>
      </c>
      <c r="G10" s="5">
        <f t="shared" si="0"/>
        <v>65</v>
      </c>
      <c r="H10" s="6">
        <f>+MEDIAN(DEFI_QUESTIONARI_COMPILATI!L$176:L$240)</f>
        <v>3</v>
      </c>
      <c r="I10" s="6">
        <f>+MODE(DEFI_QUESTIONARI_COMPILATI!L$176:L$240)</f>
        <v>4</v>
      </c>
      <c r="J10" s="7">
        <f t="shared" si="1"/>
        <v>0.23809523809523808</v>
      </c>
      <c r="K10" s="7">
        <f t="shared" si="2"/>
        <v>0.76190476190476186</v>
      </c>
    </row>
    <row r="11" spans="1:11">
      <c r="A11" s="5" t="s">
        <v>451</v>
      </c>
      <c r="B11" s="6">
        <f>COUNTIF(DEFI_QUESTIONARI_COMPILATI!M$176:M$240,"=1")</f>
        <v>8</v>
      </c>
      <c r="C11" s="6">
        <f>COUNTIF(DEFI_QUESTIONARI_COMPILATI!M$176:M$240,"=2")</f>
        <v>20</v>
      </c>
      <c r="D11" s="6">
        <f>COUNTIF(DEFI_QUESTIONARI_COMPILATI!M$176:M$240,"=3")</f>
        <v>22</v>
      </c>
      <c r="E11" s="6">
        <f>COUNTIF(DEFI_QUESTIONARI_COMPILATI!M$176:M$240,"=4")</f>
        <v>14</v>
      </c>
      <c r="F11" s="6">
        <f>COUNTIF(DEFI_QUESTIONARI_COMPILATI!M$176:M$240,"")</f>
        <v>1</v>
      </c>
      <c r="G11" s="5">
        <f t="shared" si="0"/>
        <v>65</v>
      </c>
      <c r="H11" s="6">
        <f>+MEDIAN(DEFI_QUESTIONARI_COMPILATI!M$176:M$240)</f>
        <v>3</v>
      </c>
      <c r="I11" s="6">
        <f>+MODE(DEFI_QUESTIONARI_COMPILATI!M$176:M$240)</f>
        <v>3</v>
      </c>
      <c r="J11" s="7">
        <f t="shared" si="1"/>
        <v>0.4375</v>
      </c>
      <c r="K11" s="7">
        <f t="shared" si="2"/>
        <v>0.5625</v>
      </c>
    </row>
    <row r="12" spans="1:11">
      <c r="A12" s="5" t="s">
        <v>452</v>
      </c>
      <c r="B12" s="6">
        <f>COUNTIF(DEFI_QUESTIONARI_COMPILATI!N$176:N$240,"=1")</f>
        <v>0</v>
      </c>
      <c r="C12" s="6">
        <f>COUNTIF(DEFI_QUESTIONARI_COMPILATI!N$176:N$240,"=2")</f>
        <v>0</v>
      </c>
      <c r="D12" s="6">
        <f>COUNTIF(DEFI_QUESTIONARI_COMPILATI!N$176:N$240,"=3")</f>
        <v>29</v>
      </c>
      <c r="E12" s="6">
        <f>COUNTIF(DEFI_QUESTIONARI_COMPILATI!N$176:N$240,"=4")</f>
        <v>35</v>
      </c>
      <c r="F12" s="6">
        <f>COUNTIF(DEFI_QUESTIONARI_COMPILATI!N$176:N$240,"")</f>
        <v>1</v>
      </c>
      <c r="G12" s="5">
        <f t="shared" si="0"/>
        <v>65</v>
      </c>
      <c r="H12" s="6">
        <f>+MEDIAN(DEFI_QUESTIONARI_COMPILATI!N$176:N$240)</f>
        <v>4</v>
      </c>
      <c r="I12" s="6">
        <f>+MODE(DEFI_QUESTIONARI_COMPILATI!N$176:N$240)</f>
        <v>4</v>
      </c>
      <c r="J12" s="7">
        <f t="shared" si="1"/>
        <v>0</v>
      </c>
      <c r="K12" s="7">
        <f t="shared" si="2"/>
        <v>1</v>
      </c>
    </row>
    <row r="13" spans="1:11">
      <c r="A13" s="5" t="s">
        <v>453</v>
      </c>
      <c r="B13" s="6">
        <f>COUNTIF(DEFI_QUESTIONARI_COMPILATI!O$176:O$240,"=1")</f>
        <v>2</v>
      </c>
      <c r="C13" s="6">
        <f>COUNTIF(DEFI_QUESTIONARI_COMPILATI!O$176:O$240,"=2")</f>
        <v>10</v>
      </c>
      <c r="D13" s="6">
        <f>COUNTIF(DEFI_QUESTIONARI_COMPILATI!O$176:O$240,"=3")</f>
        <v>34</v>
      </c>
      <c r="E13" s="6">
        <f>COUNTIF(DEFI_QUESTIONARI_COMPILATI!O$176:O$240,"=4")</f>
        <v>19</v>
      </c>
      <c r="F13" s="6">
        <f>COUNTIF(DEFI_QUESTIONARI_COMPILATI!O$176:O$240,"")</f>
        <v>0</v>
      </c>
      <c r="G13" s="5">
        <f t="shared" si="0"/>
        <v>65</v>
      </c>
      <c r="H13" s="6">
        <f>+MEDIAN(DEFI_QUESTIONARI_COMPILATI!O$176:O$240)</f>
        <v>3</v>
      </c>
      <c r="I13" s="6">
        <f>+MODE(DEFI_QUESTIONARI_COMPILATI!O$176:O$240)</f>
        <v>3</v>
      </c>
      <c r="J13" s="7">
        <f t="shared" si="1"/>
        <v>0.18461538461538463</v>
      </c>
      <c r="K13" s="7">
        <f t="shared" si="2"/>
        <v>0.81538461538461537</v>
      </c>
    </row>
    <row r="14" spans="1:11">
      <c r="A14" s="5" t="s">
        <v>454</v>
      </c>
      <c r="B14" s="6">
        <f>COUNTIF(DEFI_QUESTIONARI_COMPILATI!P$176:P$240,"=1")</f>
        <v>2</v>
      </c>
      <c r="C14" s="6">
        <f>COUNTIF(DEFI_QUESTIONARI_COMPILATI!P$176:P$240,"=2")</f>
        <v>25</v>
      </c>
      <c r="D14" s="6">
        <f>COUNTIF(DEFI_QUESTIONARI_COMPILATI!P$176:P$240,"=3")</f>
        <v>24</v>
      </c>
      <c r="E14" s="6">
        <f>COUNTIF(DEFI_QUESTIONARI_COMPILATI!P$176:P$240,"=4")</f>
        <v>12</v>
      </c>
      <c r="F14" s="6">
        <f>COUNTIF(DEFI_QUESTIONARI_COMPILATI!P$176:P$240,"")</f>
        <v>2</v>
      </c>
      <c r="G14" s="5">
        <f t="shared" si="0"/>
        <v>65</v>
      </c>
      <c r="H14" s="6">
        <f>+MEDIAN(DEFI_QUESTIONARI_COMPILATI!P$176:P$240)</f>
        <v>3</v>
      </c>
      <c r="I14" s="6">
        <f>+MODE(DEFI_QUESTIONARI_COMPILATI!P$176:P$240)</f>
        <v>2</v>
      </c>
      <c r="J14" s="7">
        <f t="shared" si="1"/>
        <v>0.42857142857142855</v>
      </c>
      <c r="K14" s="7">
        <f t="shared" si="2"/>
        <v>0.5714285714285714</v>
      </c>
    </row>
    <row r="15" spans="1:11">
      <c r="A15" s="5" t="s">
        <v>455</v>
      </c>
      <c r="B15" s="6">
        <f>COUNTIF(DEFI_QUESTIONARI_COMPILATI!Q$176:Q$240,"=1")</f>
        <v>0</v>
      </c>
      <c r="C15" s="6">
        <f>COUNTIF(DEFI_QUESTIONARI_COMPILATI!Q$176:Q$240,"=2")</f>
        <v>0</v>
      </c>
      <c r="D15" s="6">
        <f>COUNTIF(DEFI_QUESTIONARI_COMPILATI!Q$176:Q$240,"=3")</f>
        <v>11</v>
      </c>
      <c r="E15" s="6">
        <f>COUNTIF(DEFI_QUESTIONARI_COMPILATI!Q$176:Q$240,"=4")</f>
        <v>54</v>
      </c>
      <c r="F15" s="6">
        <f>COUNTIF(DEFI_QUESTIONARI_COMPILATI!Q$176:Q$240,"")</f>
        <v>0</v>
      </c>
      <c r="G15" s="5">
        <f t="shared" si="0"/>
        <v>65</v>
      </c>
      <c r="H15" s="6">
        <f>+MEDIAN(DEFI_QUESTIONARI_COMPILATI!Q$176:Q$240)</f>
        <v>4</v>
      </c>
      <c r="I15" s="6">
        <f>+MODE(DEFI_QUESTIONARI_COMPILATI!Q$176:Q$240)</f>
        <v>4</v>
      </c>
      <c r="J15" s="7">
        <f t="shared" si="1"/>
        <v>0</v>
      </c>
      <c r="K15" s="7">
        <f t="shared" si="2"/>
        <v>1</v>
      </c>
    </row>
    <row r="16" spans="1:11">
      <c r="A16" s="5" t="s">
        <v>456</v>
      </c>
      <c r="B16" s="6">
        <f>COUNTIF(DEFI_QUESTIONARI_COMPILATI!R$176:R$240,"=1")</f>
        <v>0</v>
      </c>
      <c r="C16" s="6">
        <f>COUNTIF(DEFI_QUESTIONARI_COMPILATI!R$176:R$240,"=2")</f>
        <v>1</v>
      </c>
      <c r="D16" s="6">
        <f>COUNTIF(DEFI_QUESTIONARI_COMPILATI!R$176:R$240,"=3")</f>
        <v>23</v>
      </c>
      <c r="E16" s="6">
        <f>COUNTIF(DEFI_QUESTIONARI_COMPILATI!R$176:R$240,"=4")</f>
        <v>41</v>
      </c>
      <c r="F16" s="6">
        <f>COUNTIF(DEFI_QUESTIONARI_COMPILATI!R$176:R$240,"")</f>
        <v>0</v>
      </c>
      <c r="G16" s="5">
        <f t="shared" si="0"/>
        <v>65</v>
      </c>
      <c r="H16" s="6">
        <f>+MEDIAN(DEFI_QUESTIONARI_COMPILATI!R$176:R$240)</f>
        <v>4</v>
      </c>
      <c r="I16" s="6">
        <f>+MODE(DEFI_QUESTIONARI_COMPILATI!R$176:R$240)</f>
        <v>4</v>
      </c>
      <c r="J16" s="7">
        <f t="shared" si="1"/>
        <v>1.5384615384615385E-2</v>
      </c>
      <c r="K16" s="7">
        <f t="shared" si="2"/>
        <v>0.98461538461538467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3:H13"/>
  <sheetViews>
    <sheetView workbookViewId="0">
      <selection activeCell="H3" activeCellId="2" sqref="B3:B13 E3:E13 H3:H13"/>
    </sheetView>
  </sheetViews>
  <sheetFormatPr defaultRowHeight="12.75"/>
  <sheetData>
    <row r="3" spans="2:8">
      <c r="B3" t="s">
        <v>502</v>
      </c>
      <c r="C3" t="s">
        <v>517</v>
      </c>
      <c r="D3" t="s">
        <v>518</v>
      </c>
      <c r="E3" t="s">
        <v>519</v>
      </c>
      <c r="F3" t="s">
        <v>514</v>
      </c>
      <c r="G3" t="s">
        <v>515</v>
      </c>
      <c r="H3" t="s">
        <v>516</v>
      </c>
    </row>
    <row r="4" spans="2:8">
      <c r="B4" t="s">
        <v>447</v>
      </c>
      <c r="C4">
        <v>3</v>
      </c>
      <c r="D4">
        <v>3</v>
      </c>
      <c r="E4">
        <v>0.98412698412698407</v>
      </c>
      <c r="F4">
        <v>3</v>
      </c>
      <c r="G4">
        <v>3</v>
      </c>
      <c r="H4">
        <v>0.94468085106382982</v>
      </c>
    </row>
    <row r="5" spans="2:8">
      <c r="B5" t="s">
        <v>448</v>
      </c>
      <c r="C5">
        <v>3</v>
      </c>
      <c r="D5">
        <v>3</v>
      </c>
      <c r="E5">
        <v>0.93650793650793651</v>
      </c>
      <c r="F5">
        <v>3</v>
      </c>
      <c r="G5">
        <v>3</v>
      </c>
      <c r="H5">
        <v>0.91489361702127658</v>
      </c>
    </row>
    <row r="6" spans="2:8">
      <c r="B6" t="s">
        <v>449</v>
      </c>
      <c r="C6">
        <v>3</v>
      </c>
      <c r="D6">
        <v>3</v>
      </c>
      <c r="E6">
        <v>0.9375</v>
      </c>
      <c r="F6">
        <v>4</v>
      </c>
      <c r="G6">
        <v>4</v>
      </c>
      <c r="H6">
        <v>0.93220338983050843</v>
      </c>
    </row>
    <row r="7" spans="2:8">
      <c r="B7" t="s">
        <v>450</v>
      </c>
      <c r="C7">
        <v>3</v>
      </c>
      <c r="D7">
        <v>4</v>
      </c>
      <c r="E7">
        <v>0.76190476190476186</v>
      </c>
      <c r="F7">
        <v>3</v>
      </c>
      <c r="G7">
        <v>3</v>
      </c>
      <c r="H7">
        <v>0.73191489361702122</v>
      </c>
    </row>
    <row r="8" spans="2:8">
      <c r="B8" t="s">
        <v>451</v>
      </c>
      <c r="C8">
        <v>3</v>
      </c>
      <c r="D8">
        <v>3</v>
      </c>
      <c r="E8">
        <v>0.5625</v>
      </c>
      <c r="F8">
        <v>3</v>
      </c>
      <c r="G8">
        <v>3</v>
      </c>
      <c r="H8">
        <v>0.55319148936170215</v>
      </c>
    </row>
    <row r="9" spans="2:8">
      <c r="B9" t="s">
        <v>452</v>
      </c>
      <c r="C9">
        <v>4</v>
      </c>
      <c r="D9">
        <v>4</v>
      </c>
      <c r="E9">
        <v>1</v>
      </c>
      <c r="F9">
        <v>4</v>
      </c>
      <c r="G9">
        <v>4</v>
      </c>
      <c r="H9">
        <v>0.97881355932203384</v>
      </c>
    </row>
    <row r="10" spans="2:8">
      <c r="B10" t="s">
        <v>453</v>
      </c>
      <c r="C10">
        <v>3</v>
      </c>
      <c r="D10">
        <v>3</v>
      </c>
      <c r="E10">
        <v>0.81538461538461537</v>
      </c>
      <c r="F10">
        <v>3</v>
      </c>
      <c r="G10">
        <v>3</v>
      </c>
      <c r="H10">
        <v>0.75210084033613445</v>
      </c>
    </row>
    <row r="11" spans="2:8">
      <c r="B11" t="s">
        <v>454</v>
      </c>
      <c r="C11">
        <v>3</v>
      </c>
      <c r="D11">
        <v>2</v>
      </c>
      <c r="E11">
        <v>0.5714285714285714</v>
      </c>
      <c r="F11">
        <v>3</v>
      </c>
      <c r="G11">
        <v>3</v>
      </c>
      <c r="H11">
        <v>0.55508474576271183</v>
      </c>
    </row>
    <row r="12" spans="2:8">
      <c r="B12" t="s">
        <v>455</v>
      </c>
      <c r="C12">
        <v>4</v>
      </c>
      <c r="D12">
        <v>4</v>
      </c>
      <c r="E12">
        <v>1</v>
      </c>
      <c r="F12">
        <v>4</v>
      </c>
      <c r="G12">
        <v>4</v>
      </c>
      <c r="H12">
        <v>1</v>
      </c>
    </row>
    <row r="13" spans="2:8">
      <c r="B13" t="s">
        <v>456</v>
      </c>
      <c r="C13">
        <v>4</v>
      </c>
      <c r="D13">
        <v>4</v>
      </c>
      <c r="E13">
        <v>0.98461538461538467</v>
      </c>
      <c r="F13">
        <v>4</v>
      </c>
      <c r="G13">
        <v>4</v>
      </c>
      <c r="H13">
        <v>0.96218487394957986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Fogli di lavoro</vt:lpstr>
      </vt:variant>
      <vt:variant>
        <vt:i4>4</vt:i4>
      </vt:variant>
      <vt:variant>
        <vt:lpstr>Grafici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PIVOT</vt:lpstr>
      <vt:lpstr>DEFI_QUESTIONARI_COMPILATI</vt:lpstr>
      <vt:lpstr>OUTPUT1</vt:lpstr>
      <vt:lpstr>OUTPUT4</vt:lpstr>
      <vt:lpstr>Grafico1</vt:lpstr>
      <vt:lpstr>Grafico2</vt:lpstr>
      <vt:lpstr>Grafico3</vt:lpstr>
      <vt:lpstr>DEFI_QUESTIONARI_COMPILATI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</dc:creator>
  <cp:lastModifiedBy>Lucy</cp:lastModifiedBy>
  <dcterms:created xsi:type="dcterms:W3CDTF">2015-06-09T08:39:52Z</dcterms:created>
  <dcterms:modified xsi:type="dcterms:W3CDTF">2015-06-19T08:47:28Z</dcterms:modified>
</cp:coreProperties>
</file>